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1\TSI_Website2021\elearning\course\TTD1001_คัมภีร์พี่เลี้ยงการเงิน\เอกสารดาวน์โหลด\"/>
    </mc:Choice>
  </mc:AlternateContent>
  <bookViews>
    <workbookView xWindow="0" yWindow="600" windowWidth="9435" windowHeight="6765" tabRatio="937"/>
  </bookViews>
  <sheets>
    <sheet name="การใช้แบบฟอร์ม" sheetId="14" r:id="rId1"/>
    <sheet name="1.งบดุลส่วนบุคคล" sheetId="5" r:id="rId2"/>
    <sheet name="2.งบรายได้และค่าใช้จ่าย" sheetId="6" r:id="rId3"/>
    <sheet name="3.แบบบันทึกรายได้และค่าใช้จ่าย" sheetId="7" r:id="rId4"/>
    <sheet name="4.แบบสรุปรายละเอียดหนี้สิน" sheetId="8" r:id="rId5"/>
    <sheet name="5.คำนวณอัตราส่วนทางการเงิน" sheetId="9" r:id="rId6"/>
  </sheets>
  <definedNames>
    <definedName name="Back">#REF!</definedName>
    <definedName name="Back5">#REF!</definedName>
    <definedName name="CR">#REF!</definedName>
    <definedName name="Face">#REF!</definedName>
    <definedName name="FMT">#REF!</definedName>
    <definedName name="_xlnm.Print_Area" localSheetId="1">'1.งบดุลส่วนบุคคล'!$A$5:$M$38</definedName>
    <definedName name="_xlnm.Print_Area" localSheetId="2">'2.งบรายได้และค่าใช้จ่าย'!$A$5:$G$69</definedName>
    <definedName name="_xlnm.Print_Area" localSheetId="3">'3.แบบบันทึกรายได้และค่าใช้จ่าย'!$A$4:$AR$43</definedName>
    <definedName name="_xlnm.Print_Area" localSheetId="4">'4.แบบสรุปรายละเอียดหนี้สิน'!$A$5:$L$48</definedName>
    <definedName name="_xlnm.Print_Area" localSheetId="5">'5.คำนวณอัตราส่วนทางการเงิน'!$A$5:$O$18</definedName>
    <definedName name="_xlnm.Print_Titles" localSheetId="1">'1.งบดุลส่วนบุคคล'!$5:$8</definedName>
    <definedName name="_xlnm.Print_Titles" localSheetId="2">'2.งบรายได้และค่าใช้จ่าย'!$5:$7</definedName>
    <definedName name="คำนวณ">#REF!</definedName>
    <definedName name="คำนวณงบดุลของคุณ">#REF!</definedName>
    <definedName name="คำนวณงบรายได้และค่าใช้จ่ายของคุณ">#REF!</definedName>
    <definedName name="จำนวนเงินที่ต้องการ">#REF!</definedName>
    <definedName name="จำนวนเงินที่เหมาะสม">#REF!</definedName>
    <definedName name="ตัวอย่าง">#REF!</definedName>
    <definedName name="มูลค่าสะสม">#REF!</definedName>
    <definedName name="เล่นใหม่">#REF!</definedName>
    <definedName name="ศึกษาวิธีการคำนวณ">#REF!</definedName>
    <definedName name="อัตราส่วนการลงทุน">#REF!</definedName>
    <definedName name="อัตราส่วนการออม">#REF!</definedName>
    <definedName name="อัตราส่วนสภาพคล่อง">#REF!</definedName>
    <definedName name="อัตราส่วนสภาพคล่องพื้นฐาน">#REF!</definedName>
    <definedName name="อัตราส่วนสินทรัพย์ที่มีสภาพคล่องต่อความมั่งคั่งสุทธิ">#REF!</definedName>
    <definedName name="อัตราส่วนแสดงการชำระคืนหนี้สินจากรายได้">#REF!</definedName>
    <definedName name="อัตราส่วนแสดงการชำระคืนหนี้สินที่ไม่ใช่การจดจำนองจากรายได้">#REF!</definedName>
    <definedName name="อัตราส่วนแสดงความสามารถในการชำระคืนหนี้ทั้งหมด">#REF!</definedName>
    <definedName name="อัตราส่วนหนี้สินต่อสินทรัพย์">#REF!</definedName>
  </definedNames>
  <calcPr calcId="162913"/>
</workbook>
</file>

<file path=xl/calcChain.xml><?xml version="1.0" encoding="utf-8"?>
<calcChain xmlns="http://schemas.openxmlformats.org/spreadsheetml/2006/main">
  <c r="AR15" i="7" l="1"/>
  <c r="G7" i="9" l="1"/>
  <c r="AR12" i="7" l="1"/>
  <c r="AR13" i="7"/>
  <c r="AR14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11" i="7"/>
  <c r="AR10" i="7"/>
  <c r="B41" i="7" l="1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Y42" i="7" l="1"/>
  <c r="J42" i="7"/>
  <c r="AC42" i="7"/>
  <c r="O42" i="7"/>
  <c r="B42" i="7"/>
  <c r="F48" i="8"/>
  <c r="G48" i="8"/>
  <c r="H48" i="8"/>
  <c r="I48" i="8"/>
  <c r="J48" i="8"/>
  <c r="K48" i="8"/>
  <c r="D48" i="8"/>
  <c r="F66" i="6"/>
  <c r="F48" i="6"/>
  <c r="F36" i="6"/>
  <c r="F25" i="6"/>
  <c r="F17" i="6"/>
  <c r="E38" i="5"/>
  <c r="E30" i="5"/>
  <c r="E16" i="5"/>
  <c r="L32" i="5"/>
  <c r="L21" i="5"/>
  <c r="AR42" i="7" l="1"/>
  <c r="L33" i="5"/>
  <c r="L37" i="5" s="1"/>
  <c r="E39" i="5"/>
  <c r="F26" i="6"/>
  <c r="G64" i="6" s="1"/>
  <c r="F67" i="6"/>
  <c r="L10" i="9" s="1"/>
  <c r="L17" i="9"/>
  <c r="L15" i="9"/>
  <c r="L13" i="9"/>
  <c r="L11" i="9"/>
  <c r="L9" i="9"/>
  <c r="L7" i="9"/>
  <c r="D66" i="6"/>
  <c r="D48" i="6"/>
  <c r="D36" i="6"/>
  <c r="G15" i="9" s="1"/>
  <c r="D25" i="6"/>
  <c r="G9" i="9" s="1"/>
  <c r="D17" i="6"/>
  <c r="G16" i="9" s="1"/>
  <c r="J32" i="5"/>
  <c r="J21" i="5"/>
  <c r="C38" i="5"/>
  <c r="C30" i="5"/>
  <c r="G17" i="9" s="1"/>
  <c r="C16" i="5"/>
  <c r="G13" i="9"/>
  <c r="F24" i="8"/>
  <c r="G24" i="8"/>
  <c r="H24" i="8"/>
  <c r="I24" i="8"/>
  <c r="J24" i="8"/>
  <c r="K24" i="8"/>
  <c r="L24" i="8"/>
  <c r="D24" i="8"/>
  <c r="F22" i="5" l="1"/>
  <c r="M30" i="5"/>
  <c r="M29" i="5"/>
  <c r="M15" i="5"/>
  <c r="M16" i="5"/>
  <c r="M14" i="5"/>
  <c r="M18" i="5"/>
  <c r="M17" i="5"/>
  <c r="G63" i="6"/>
  <c r="G33" i="6"/>
  <c r="G34" i="6"/>
  <c r="G46" i="6"/>
  <c r="G31" i="6"/>
  <c r="G23" i="6"/>
  <c r="G14" i="6"/>
  <c r="G15" i="6"/>
  <c r="F36" i="5"/>
  <c r="F35" i="5"/>
  <c r="F28" i="5"/>
  <c r="F27" i="5"/>
  <c r="M19" i="5"/>
  <c r="F10" i="5"/>
  <c r="F14" i="5"/>
  <c r="F13" i="5"/>
  <c r="M13" i="5"/>
  <c r="M31" i="5"/>
  <c r="M11" i="5"/>
  <c r="M23" i="5"/>
  <c r="M10" i="5"/>
  <c r="M12" i="5"/>
  <c r="M37" i="5"/>
  <c r="M20" i="5"/>
  <c r="G11" i="9"/>
  <c r="L14" i="9"/>
  <c r="N13" i="9" s="1"/>
  <c r="F37" i="5"/>
  <c r="F33" i="5"/>
  <c r="F32" i="5"/>
  <c r="F34" i="5"/>
  <c r="M28" i="5"/>
  <c r="M24" i="5"/>
  <c r="F38" i="5"/>
  <c r="F29" i="5"/>
  <c r="F23" i="5"/>
  <c r="F18" i="5"/>
  <c r="F15" i="5"/>
  <c r="M33" i="5"/>
  <c r="F20" i="5"/>
  <c r="F24" i="5"/>
  <c r="M27" i="5"/>
  <c r="M32" i="5"/>
  <c r="F26" i="5"/>
  <c r="F21" i="5"/>
  <c r="M26" i="5"/>
  <c r="F25" i="5"/>
  <c r="F11" i="5"/>
  <c r="F39" i="5"/>
  <c r="F12" i="5"/>
  <c r="M21" i="5"/>
  <c r="M25" i="5"/>
  <c r="F30" i="5"/>
  <c r="F19" i="5"/>
  <c r="F16" i="5"/>
  <c r="L36" i="5"/>
  <c r="M36" i="5" s="1"/>
  <c r="C39" i="5"/>
  <c r="K21" i="5" s="1"/>
  <c r="J33" i="5"/>
  <c r="J37" i="5" s="1"/>
  <c r="I15" i="9"/>
  <c r="D26" i="6"/>
  <c r="E64" i="6" s="1"/>
  <c r="G52" i="6"/>
  <c r="G56" i="6"/>
  <c r="G60" i="6"/>
  <c r="G50" i="6"/>
  <c r="G41" i="6"/>
  <c r="G45" i="6"/>
  <c r="G36" i="6"/>
  <c r="G26" i="6"/>
  <c r="G22" i="6"/>
  <c r="G11" i="6"/>
  <c r="G10" i="6"/>
  <c r="G67" i="6"/>
  <c r="G53" i="6"/>
  <c r="G57" i="6"/>
  <c r="G61" i="6"/>
  <c r="G48" i="6"/>
  <c r="G42" i="6"/>
  <c r="G32" i="6"/>
  <c r="G25" i="6"/>
  <c r="G24" i="6"/>
  <c r="G12" i="6"/>
  <c r="G66" i="6"/>
  <c r="G54" i="6"/>
  <c r="G58" i="6"/>
  <c r="G62" i="6"/>
  <c r="G39" i="6"/>
  <c r="G43" i="6"/>
  <c r="G47" i="6"/>
  <c r="G35" i="6"/>
  <c r="G20" i="6"/>
  <c r="G19" i="6"/>
  <c r="G13" i="6"/>
  <c r="G51" i="6"/>
  <c r="G55" i="6"/>
  <c r="G59" i="6"/>
  <c r="G65" i="6"/>
  <c r="G40" i="6"/>
  <c r="G44" i="6"/>
  <c r="G38" i="6"/>
  <c r="G30" i="6"/>
  <c r="G21" i="6"/>
  <c r="G16" i="6"/>
  <c r="G17" i="6"/>
  <c r="D67" i="6"/>
  <c r="F69" i="6"/>
  <c r="G69" i="6" s="1"/>
  <c r="L8" i="9"/>
  <c r="N7" i="9" s="1"/>
  <c r="L12" i="9"/>
  <c r="N11" i="9" s="1"/>
  <c r="L16" i="9"/>
  <c r="N15" i="9" s="1"/>
  <c r="N9" i="9"/>
  <c r="D22" i="5" l="1"/>
  <c r="K30" i="5"/>
  <c r="K29" i="5"/>
  <c r="K16" i="5"/>
  <c r="K15" i="5"/>
  <c r="K17" i="5"/>
  <c r="K14" i="5"/>
  <c r="K18" i="5"/>
  <c r="D36" i="5"/>
  <c r="E48" i="6"/>
  <c r="E63" i="6"/>
  <c r="E23" i="6"/>
  <c r="E15" i="6"/>
  <c r="E46" i="6"/>
  <c r="E33" i="6"/>
  <c r="E34" i="6"/>
  <c r="E14" i="6"/>
  <c r="D35" i="5"/>
  <c r="D27" i="5"/>
  <c r="D28" i="5"/>
  <c r="D14" i="5"/>
  <c r="K19" i="5"/>
  <c r="D13" i="5"/>
  <c r="K13" i="5"/>
  <c r="J36" i="5"/>
  <c r="K36" i="5" s="1"/>
  <c r="K37" i="5"/>
  <c r="K28" i="5"/>
  <c r="K24" i="5"/>
  <c r="K11" i="5"/>
  <c r="D30" i="5"/>
  <c r="D33" i="5"/>
  <c r="D25" i="5"/>
  <c r="D20" i="5"/>
  <c r="D12" i="5"/>
  <c r="K31" i="5"/>
  <c r="K27" i="5"/>
  <c r="K23" i="5"/>
  <c r="K10" i="5"/>
  <c r="D32" i="5"/>
  <c r="D24" i="5"/>
  <c r="D19" i="5"/>
  <c r="D15" i="5"/>
  <c r="K26" i="5"/>
  <c r="K20" i="5"/>
  <c r="D39" i="5"/>
  <c r="D37" i="5"/>
  <c r="D29" i="5"/>
  <c r="D23" i="5"/>
  <c r="D18" i="5"/>
  <c r="D10" i="5"/>
  <c r="K33" i="5"/>
  <c r="K25" i="5"/>
  <c r="K12" i="5"/>
  <c r="D38" i="5"/>
  <c r="D34" i="5"/>
  <c r="D26" i="5"/>
  <c r="D21" i="5"/>
  <c r="D11" i="5"/>
  <c r="K32" i="5"/>
  <c r="D16" i="5"/>
  <c r="L38" i="5"/>
  <c r="M38" i="5" s="1"/>
  <c r="G14" i="9"/>
  <c r="I13" i="9" s="1"/>
  <c r="E31" i="6"/>
  <c r="E30" i="6"/>
  <c r="E21" i="6"/>
  <c r="E53" i="6"/>
  <c r="E39" i="6"/>
  <c r="E22" i="6"/>
  <c r="E26" i="6"/>
  <c r="E62" i="6"/>
  <c r="E16" i="6"/>
  <c r="E42" i="6"/>
  <c r="E59" i="6"/>
  <c r="E66" i="6"/>
  <c r="E36" i="6"/>
  <c r="E43" i="6"/>
  <c r="E32" i="6"/>
  <c r="E57" i="6"/>
  <c r="E52" i="6"/>
  <c r="E35" i="6"/>
  <c r="E50" i="6"/>
  <c r="E20" i="6"/>
  <c r="E19" i="6"/>
  <c r="E65" i="6"/>
  <c r="E17" i="6"/>
  <c r="E60" i="6"/>
  <c r="E40" i="6"/>
  <c r="E61" i="6"/>
  <c r="E10" i="6"/>
  <c r="E41" i="6"/>
  <c r="E54" i="6"/>
  <c r="E47" i="6"/>
  <c r="E24" i="6"/>
  <c r="E51" i="6"/>
  <c r="E25" i="6"/>
  <c r="E12" i="6"/>
  <c r="E44" i="6"/>
  <c r="E13" i="6"/>
  <c r="E11" i="6"/>
  <c r="E45" i="6"/>
  <c r="E58" i="6"/>
  <c r="E56" i="6"/>
  <c r="E38" i="6"/>
  <c r="E55" i="6"/>
  <c r="G12" i="9"/>
  <c r="I11" i="9" s="1"/>
  <c r="E67" i="6"/>
  <c r="G8" i="9"/>
  <c r="I7" i="9" s="1"/>
  <c r="G10" i="9"/>
  <c r="I9" i="9" s="1"/>
  <c r="D69" i="6"/>
  <c r="E69" i="6" s="1"/>
  <c r="J38" i="5" l="1"/>
  <c r="G18" i="9" s="1"/>
  <c r="I17" i="9" s="1"/>
  <c r="L18" i="9"/>
  <c r="N17" i="9" s="1"/>
  <c r="L39" i="5"/>
  <c r="M39" i="5" s="1"/>
  <c r="J39" i="5" l="1"/>
  <c r="K39" i="5" s="1"/>
  <c r="K38" i="5"/>
</calcChain>
</file>

<file path=xl/sharedStrings.xml><?xml version="1.0" encoding="utf-8"?>
<sst xmlns="http://schemas.openxmlformats.org/spreadsheetml/2006/main" count="381" uniqueCount="257">
  <si>
    <t>ณ วันที่ _______________________</t>
  </si>
  <si>
    <t xml:space="preserve"> หน่วย : บาท</t>
  </si>
  <si>
    <t>สินทรัพย์ (Assets)
(กรอกมูลค่าปัจจุบันหรือมูลค่าที่คาดว่าจะขายได้ในวันนี้)</t>
  </si>
  <si>
    <t>หนี้สิน (Liabilities)
(กรอกมูลค่ายอดคงค้างปัจจุบัน)</t>
  </si>
  <si>
    <t>สินทรัพย์สภาพคล่อง</t>
  </si>
  <si>
    <r>
      <t>หนี้สินระยะสั้น</t>
    </r>
    <r>
      <rPr>
        <b/>
        <sz val="14"/>
        <rFont val="Browallia New"/>
        <family val="2"/>
      </rPr>
      <t xml:space="preserve"> (ไม่เกิน 1 ปี)</t>
    </r>
  </si>
  <si>
    <t>เงินสด</t>
  </si>
  <si>
    <t>เงินฝากออมทรัพย์</t>
  </si>
  <si>
    <t>เงินฝากประจำ</t>
  </si>
  <si>
    <t>อื่นๆ (โปรดระบุ) ...................................................</t>
  </si>
  <si>
    <t>อื่นๆ (โปรดระบุ) .......แชร์ที่เปียแล้ว.......</t>
  </si>
  <si>
    <t>สินทรัพย์สภาพคล่องรวม</t>
  </si>
  <si>
    <t>หนี้ระยะสั้นรวม</t>
  </si>
  <si>
    <t>สินทรัพย์เพื่อการลงทุน</t>
  </si>
  <si>
    <r>
      <t>หนี้สินระยะยาว</t>
    </r>
    <r>
      <rPr>
        <b/>
        <sz val="14"/>
        <rFont val="Browallia New"/>
        <family val="2"/>
      </rPr>
      <t xml:space="preserve"> (1 ปีขึ้นไป)</t>
    </r>
  </si>
  <si>
    <t>สหกรณ์ออมทรัพย์</t>
  </si>
  <si>
    <t>ยอดคงค้างจากการกู้เพื่อการศึกษา (กยศ.)</t>
  </si>
  <si>
    <t>มูลค่าเงินสดกรมธรรม์ประกันชีวิต</t>
  </si>
  <si>
    <t>ยอดคงค้างจากการกู้ซื้อรถยนต์</t>
  </si>
  <si>
    <t>กองทุนสำรองเลี้ยงชีพ / กองทุนบำเหน็จบำนาญข้าราชการ
(ไม่รวมส่วนของนายจ้าง)</t>
  </si>
  <si>
    <t>ยอดคงค้างจากการกู้ซื้อบ้าน</t>
  </si>
  <si>
    <t>กองทุนรวมหุ้นระยะยาว (LTF)</t>
  </si>
  <si>
    <t>อื่นๆ (โปรดระบุ) ....................</t>
  </si>
  <si>
    <t>กองทุนรวมเพื่อการเลี้ยงชีพ (RMF)</t>
  </si>
  <si>
    <t>พันธบัตร / หุ้นกู้</t>
  </si>
  <si>
    <t>หุ้นสามัญ / หุ้นบุริมสิทธิ</t>
  </si>
  <si>
    <t>อสังหาริมทรัพย์ เช่น บ้าน / คอนโด / ที่ดิน (เพื่อขายหรือให้เช่า)</t>
  </si>
  <si>
    <t>หนี้ระยะยาวรวม</t>
  </si>
  <si>
    <t>อื่นๆ (โปรดระบุ) .......แชร์ที่ยังไม่ได้เปีย.......</t>
  </si>
  <si>
    <t>หนี้สินรวม (2)</t>
  </si>
  <si>
    <t>สินทรัพย์เพื่อการลงทุนรวม</t>
  </si>
  <si>
    <t>สินทรัพย์มีค่า / สินทรัพย์ใช้ส่วนตัว</t>
  </si>
  <si>
    <t>ความมั่งคั่งสุทธิ</t>
  </si>
  <si>
    <t>บ้าน / คอนโด / ที่ดิน (เพื่ออยู่อาศัย)</t>
  </si>
  <si>
    <t>สินทรัพย์รวม (1)</t>
  </si>
  <si>
    <t>รถยนต์ / รถจักรยานยนต์</t>
  </si>
  <si>
    <t>ทองคำ / เพชรพลอย / เครื่องประดับ</t>
  </si>
  <si>
    <t>ความมั่งคั่งสุทธิ (1) - (2)</t>
  </si>
  <si>
    <t>อื่นๆ (โปรดระบุ) ...........เครื่องใช้ในบ้าน..............</t>
  </si>
  <si>
    <t>สินทรัพย์มีค่า / สินทรัพย์ใช้ส่วนตัวรวม</t>
  </si>
  <si>
    <t>แบบสำรวจรายได้และค่าใช้จ่าย (งบรายได้และค่าใช้จ่าย)</t>
  </si>
  <si>
    <t>รายได้</t>
  </si>
  <si>
    <t>รายได้จากการทำงาน</t>
  </si>
  <si>
    <t>เงินเดือน</t>
  </si>
  <si>
    <t>ค่าล่วงเวลา (OT)</t>
  </si>
  <si>
    <t>โบนัส</t>
  </si>
  <si>
    <t>รายได้จากการขายของ</t>
  </si>
  <si>
    <t>รายได้จากการทำงานอื่นๆ โปรดระบุ ...(เช่น ค่ากะ ค่าเบี้ยขยัน ค่าข้าว ค่าคอมมิชชั่น)....</t>
  </si>
  <si>
    <t>รายได้จากการทำงานรวม</t>
  </si>
  <si>
    <t>รายได้จากสินทรัพย์</t>
  </si>
  <si>
    <t>ดอกเบี้ยรับ</t>
  </si>
  <si>
    <t>เงินปันผลรับ</t>
  </si>
  <si>
    <t>รายได้จากค่าเช่า</t>
  </si>
  <si>
    <t>รายได้จากการขายสินทรัพย์ เช่น ขายบ้าน ขายหุ้น ฯลฯ</t>
  </si>
  <si>
    <t>รายได้อื่นๆ โปรดระบุ ...............................................................</t>
  </si>
  <si>
    <t>รายได้จากสินทรัพย์รวม</t>
  </si>
  <si>
    <t xml:space="preserve">รายได้รวม (1) </t>
  </si>
  <si>
    <t>ค่าใช้จ่าย</t>
  </si>
  <si>
    <t>ค่าใช้จ่ายเพื่อการออม / การลงทุน</t>
  </si>
  <si>
    <t>เงินฝากธนาคาร</t>
  </si>
  <si>
    <t>ค่าใช้จ่ายเพื่อการออม / การลงทุนรวม</t>
  </si>
  <si>
    <t>ค่าใช้จ่ายคงที่</t>
  </si>
  <si>
    <t>ค่าผ่อนบ้าน / ค่าเช่าบ้าน</t>
  </si>
  <si>
    <t>ค่าผ่อนรถยนต์</t>
  </si>
  <si>
    <t>ค่าผ่อนซื้อเครื่องใช้ไฟฟ้า</t>
  </si>
  <si>
    <t>ค่าผ่อนบัตรเครดิต</t>
  </si>
  <si>
    <t>ดอกเบี้ยเงินกู้นอกระบบ</t>
  </si>
  <si>
    <t>เงินงวดกู้สหกรณ์</t>
  </si>
  <si>
    <t>เงินงวดกู้ธนาคารออมสิน</t>
  </si>
  <si>
    <t>เบี้ยประกัน (ชีวิต / สุขภาพ / บ้าน / รถยนต์)</t>
  </si>
  <si>
    <t>อื่นๆ (โปรดระบุ) ......แชร์ที่เปียแล้ว......</t>
  </si>
  <si>
    <t>ค่าใช้จ่ายคงที่รวม</t>
  </si>
  <si>
    <t>ค่าใช้จ่ายผันแปร</t>
  </si>
  <si>
    <t>ค่าอาหาร</t>
  </si>
  <si>
    <t>ค่าน้ำ</t>
  </si>
  <si>
    <t>ค่าไฟ</t>
  </si>
  <si>
    <t>ค่าใช้จ่ายในการเดินทาง (ค่ารถ / ค่าน้ำมัน)</t>
  </si>
  <si>
    <t>ของใช้ในบ้าน</t>
  </si>
  <si>
    <t>ค่าใช้จ่ายนันทนาการ</t>
  </si>
  <si>
    <t>ค่ารักษาพยาบาล</t>
  </si>
  <si>
    <t>เงินจ่ายให้แก่บิดา และ/หรือ มารดา</t>
  </si>
  <si>
    <t>ค่าใช้จ่ายของบุตร</t>
  </si>
  <si>
    <t>ค่าหวย / ล๊อตเตอรี่</t>
  </si>
  <si>
    <t>ทำบุญ</t>
  </si>
  <si>
    <t>เครื่องดื่มชูกำลัง / น้ำปั่น / กาแฟ</t>
  </si>
  <si>
    <t>ภาษี</t>
  </si>
  <si>
    <t>ค่าใช้จ่ายผันแปรรวม</t>
  </si>
  <si>
    <t>ค่าใช้จ่ายรวม (2)</t>
  </si>
  <si>
    <t>เงินสดคงเหลือ (ขาด) (1) - (2)</t>
  </si>
  <si>
    <t>วัน/เดือน/ปี</t>
  </si>
  <si>
    <t>รวมค่าใช้จ่าย</t>
  </si>
  <si>
    <t>ค่าใช่จ่ายผันแปร</t>
  </si>
  <si>
    <t>เงินพิเศษ (OT, ค่ากะ)</t>
  </si>
  <si>
    <t>รายได้จากการขายสินทรัพย์</t>
  </si>
  <si>
    <t>รายได้อื่น</t>
  </si>
  <si>
    <t>เงินฝากสหกรณ์</t>
  </si>
  <si>
    <t>ค่าแชร์ (ที่ยังไม่ได้เปีย)</t>
  </si>
  <si>
    <t>อื่นๆ</t>
  </si>
  <si>
    <t>เงินผ่อนบ้าน</t>
  </si>
  <si>
    <t>เงินผ่อนรถ</t>
  </si>
  <si>
    <t>เงินผ่อนเครื่องใช้ไฟฟ้า</t>
  </si>
  <si>
    <t>เงินผ่อนบัตรเครดิต</t>
  </si>
  <si>
    <t>ดอกเบี้ยหนี้นอกระบบ</t>
  </si>
  <si>
    <t>เบี้ยประกัน (ชีวิต, รถ ฯลฯ)</t>
  </si>
  <si>
    <t>ประกันสังคม</t>
  </si>
  <si>
    <t>ค่าแชร์ (ที่เปียแล้ว)</t>
  </si>
  <si>
    <t>ค่าเดินทาง</t>
  </si>
  <si>
    <t>ค่าของใช้ในบ้าน</t>
  </si>
  <si>
    <t>ค่าเสื้อผ้า+เครื่องสำอาง</t>
  </si>
  <si>
    <t>ค่านันทนาการ</t>
  </si>
  <si>
    <t>เงินให้พ่อแม่</t>
  </si>
  <si>
    <t>ค่าใช้จ่ายบุตร</t>
  </si>
  <si>
    <t>ค่าหวย/ล๊อตเตอรี่</t>
  </si>
  <si>
    <t>อาหารมื้อปกติ</t>
  </si>
  <si>
    <t>อาหารซื้อเก็บ</t>
  </si>
  <si>
    <t>อาหารรวมครอบครัว</t>
  </si>
  <si>
    <t>อาหารมื้อพิเศษ</t>
  </si>
  <si>
    <t>รวม</t>
  </si>
  <si>
    <t>เงินกู้อื่นๆ</t>
  </si>
  <si>
    <t>เงินกู้กองทุนหมู่บ้าน</t>
  </si>
  <si>
    <t>เงินกู้ธนาคาร</t>
  </si>
  <si>
    <t>เงินกู้บริษัท / สหกรณ์</t>
  </si>
  <si>
    <t>เงินกู้บ้าน</t>
  </si>
  <si>
    <t>เงินกู้รถ</t>
  </si>
  <si>
    <t>สินค้าเงินผ่อน</t>
  </si>
  <si>
    <t>บัตรเครดิต</t>
  </si>
  <si>
    <t>บัตรกดเงินสด</t>
  </si>
  <si>
    <t>จำนำทอง</t>
  </si>
  <si>
    <t>นอกระบบ</t>
  </si>
  <si>
    <t>หมายเหตุ</t>
  </si>
  <si>
    <t>ผลเจรจา</t>
  </si>
  <si>
    <t>ยอดที่เจ้าหนี้ให้</t>
  </si>
  <si>
    <t>ยอดที่ขอเจรจา</t>
  </si>
  <si>
    <t>ยอดชำระ</t>
  </si>
  <si>
    <t>อัตราดอกเบี้ย</t>
  </si>
  <si>
    <t>มูลค่าหนี้คงเหลือ</t>
  </si>
  <si>
    <t>สัญญาเลขที่</t>
  </si>
  <si>
    <t>ชื่อเจ้าหนี้</t>
  </si>
  <si>
    <t>ประเภทหนี้</t>
  </si>
  <si>
    <t>แบบฟอร์มสรุปรายละเอียดหนี้สิน ณ วันที่ ..........................................................</t>
  </si>
  <si>
    <t>อัตราส่วนทางการเงินส่วนบุคคล</t>
  </si>
  <si>
    <t>อัตราส่วนสภาพคล่องพื้นฐาน</t>
  </si>
  <si>
    <t>=</t>
  </si>
  <si>
    <t>กระแสเงินสดจ่ายต่อเดือน</t>
  </si>
  <si>
    <t>อัตราส่วนแสดงการชำระหนี้สินจากรายได้</t>
  </si>
  <si>
    <t>เงินที่ชำระคืนหนี้สินต่อเดือน</t>
  </si>
  <si>
    <t>รายได้รวมต่อเดือน</t>
  </si>
  <si>
    <t>อัตราส่วนการออม</t>
  </si>
  <si>
    <t>เงินออมต่อเดือน</t>
  </si>
  <si>
    <t>อัตราส่วนการลงทุน</t>
  </si>
  <si>
    <t>นาย ก.</t>
  </si>
  <si>
    <t>20% ต่อเดือน</t>
  </si>
  <si>
    <t>นาย ข.</t>
  </si>
  <si>
    <t>7% ต่อเดือน</t>
  </si>
  <si>
    <t>ธนาคาร ก.</t>
  </si>
  <si>
    <t>ธนาคาร ข.</t>
  </si>
  <si>
    <t>บ.ไฟแนนซ์ ก.</t>
  </si>
  <si>
    <t>ธนาคาร ค.</t>
  </si>
  <si>
    <t>กองทุนหมู่บ้าน</t>
  </si>
  <si>
    <t>กยศ.</t>
  </si>
  <si>
    <t>ตัวอย่าง</t>
  </si>
  <si>
    <t>ของคุณ</t>
  </si>
  <si>
    <t>รายได้ (Income)</t>
  </si>
  <si>
    <t>ค่าใช้จ่าย (Expense)</t>
  </si>
  <si>
    <t>ยอดหนี้</t>
  </si>
  <si>
    <t>Refinance</t>
  </si>
  <si>
    <t>ส่วนต่างที่ต้อง</t>
  </si>
  <si>
    <t>เคลียร์ด้วยตัวเอง</t>
  </si>
  <si>
    <t>สูตรการคำนวณ</t>
  </si>
  <si>
    <t>อัตราส่วนความอยู่รอด</t>
  </si>
  <si>
    <t>อัตราส่วนความมั่งคั่ง</t>
  </si>
  <si>
    <t>รายได้จากการทำงาน + รายได้จากสินทรัพย์</t>
  </si>
  <si>
    <t>ค่าใช้จ่ายรวม</t>
  </si>
  <si>
    <t>เท่า</t>
  </si>
  <si>
    <t>ค่ามาตรฐาน</t>
  </si>
  <si>
    <r>
      <rPr>
        <u/>
        <sz val="14"/>
        <color indexed="8"/>
        <rFont val="Browallia New"/>
        <family val="2"/>
      </rPr>
      <t>&gt;</t>
    </r>
    <r>
      <rPr>
        <sz val="14"/>
        <color indexed="8"/>
        <rFont val="Browallia New"/>
        <family val="2"/>
      </rPr>
      <t xml:space="preserve"> 1 เท่า</t>
    </r>
  </si>
  <si>
    <t>3 - 6 เท่า</t>
  </si>
  <si>
    <t>&lt; 35 - 45%</t>
  </si>
  <si>
    <r>
      <rPr>
        <u/>
        <sz val="14"/>
        <color indexed="8"/>
        <rFont val="Browallia New"/>
        <family val="2"/>
      </rPr>
      <t>&gt;</t>
    </r>
    <r>
      <rPr>
        <sz val="14"/>
        <color indexed="8"/>
        <rFont val="Browallia New"/>
        <family val="2"/>
      </rPr>
      <t xml:space="preserve"> 10%</t>
    </r>
  </si>
  <si>
    <r>
      <rPr>
        <u/>
        <sz val="14"/>
        <color indexed="8"/>
        <rFont val="Browallia New"/>
        <family val="2"/>
      </rPr>
      <t>&gt;</t>
    </r>
    <r>
      <rPr>
        <sz val="14"/>
        <color indexed="8"/>
        <rFont val="Browallia New"/>
        <family val="2"/>
      </rPr>
      <t xml:space="preserve"> 50%</t>
    </r>
  </si>
  <si>
    <t>แบบสำรวจสินทรัพย์และหนี้สิน (งบดุลส่วนบุคคล)</t>
  </si>
  <si>
    <t>หนี้นอกระบบ</t>
  </si>
  <si>
    <t>หนี้เงินกู้เพื่อซื้อสินค้า (เช่น TV ตู้เย็น เครื่องเสียง)</t>
  </si>
  <si>
    <t>เงินเหลือ</t>
  </si>
  <si>
    <t>% ของรายได้รวม</t>
  </si>
  <si>
    <t xml:space="preserve">หนี้สินรวม + ความมั่งคั่งสุทธิ </t>
  </si>
  <si>
    <t>% ของสินทรัพย์รวม</t>
  </si>
  <si>
    <t>กองทุนสำรองเลี้ยงชีพ / กองทุนบำเหน็จบำนาญข้าราชการ</t>
  </si>
  <si>
    <t>อื่นๆ โปรดระบุ....ซื้อหุ้นสหกรณ์................</t>
  </si>
  <si>
    <t>แบบฟอร์มบันทึกสินทรัพย์หนี้สิน</t>
  </si>
  <si>
    <t>แบบฟอร์มบันทึกรายละเอียดหนี้สิน</t>
  </si>
  <si>
    <t>วิธีการใช้งาน</t>
  </si>
  <si>
    <t>การคำนวณอัตราส่วนทางการเงิน</t>
  </si>
  <si>
    <t>ลำดับที่</t>
  </si>
  <si>
    <t>อื่นๆ (โปรดระบุ) ..............</t>
  </si>
  <si>
    <t>อื่นๆ (โปรดระบุ) .........................</t>
  </si>
  <si>
    <t>อื่นๆ โปรดระบุ....................</t>
  </si>
  <si>
    <t>อื่นๆ (โปรดระบุ) ............</t>
  </si>
  <si>
    <t>ค่าใช้จ่ายอื่นๆ โปรดระบุ ...........</t>
  </si>
  <si>
    <t>รายได้จากการทำงานอื่นๆ โปรดระบุ .......</t>
  </si>
  <si>
    <t>อื่นๆ………………</t>
  </si>
  <si>
    <t>อื่นๆ……………</t>
  </si>
  <si>
    <t xml:space="preserve">ถ้าไม่อยากจดแบบ Excel 
ขอแนะนำ Application ที่จะทำให้การจดของคุณเป็นเรื่องง่ายๆ </t>
  </si>
  <si>
    <t>1/01/21</t>
  </si>
  <si>
    <t>เงินงวดกู้ธนาคาร</t>
  </si>
  <si>
    <t>กองทุนรวม</t>
  </si>
  <si>
    <t>ค่าใช้จ่ายการออม/ลงทุน</t>
  </si>
  <si>
    <t>ค่าโทรศัพท์+อินเทอร์เน็ต</t>
  </si>
  <si>
    <t xml:space="preserve">การสำรวจข้อมูลมูลค่าสินทรัพย์และหนี้สิน จะช่วยให้รู้ว่ามีความมั่งคั่งเท่าไรในปัจุบัน </t>
  </si>
  <si>
    <t>การจดบัญชีรายได้และค่าใช้จ่ายเป็นประจำทุกวัน จะช่วยให้รู้นิสัยการใช้เงินและวางแผนปรับลดค่าใช้จ่ายได้ตรงจุด</t>
  </si>
  <si>
    <t>กลับหน้าแรก</t>
  </si>
  <si>
    <t>ประจำเดือน ..............................</t>
  </si>
  <si>
    <t>แบบฟอร์มสรุปรายละเอียดหนี้สิน</t>
  </si>
  <si>
    <t>แบบฟอร์มสำรวจสินทรัพย์และหนี้สิน (งบดุลส่วนบุคคล)</t>
  </si>
  <si>
    <t>แบบฟอร์มสำรวจรายได้และค่าใช้จ่าย (งบรายได้และค่าใช้จ่าย)</t>
  </si>
  <si>
    <t>จดรายได้และค่าใช้จ่ายที่เกิดขึ้นในแต่ละวัน จะช่วยวิเคราะห์พฤติกรรมการใช้จ่าย</t>
  </si>
  <si>
    <t>การสรุปหนี้สินที่มีทั้งหมด ช่วยให้เห็นภาพรวมของภาระหนี้สิน เพื่อใช้เป็นข้อมูลสำหรับบริหารจัดการหนี้สินแต่ละประเภท</t>
  </si>
  <si>
    <t>ตรวจสอบ “สุขภาพการเงิน” และวิเคราะห์จุดแข็งและจุดอ่อนทางการเงิน ผ่านอัตราส่วนทางการเงิน</t>
  </si>
  <si>
    <t>การใช้แบบฟอร์ม</t>
  </si>
  <si>
    <t>แบบฝึกหัด (Workshop)</t>
  </si>
  <si>
    <t>คัมภีร์</t>
  </si>
  <si>
    <t>ภารกิจพิชิตหนี้ หน้า 25</t>
  </si>
  <si>
    <t>เข้าใจลูกค้า สะท้อนปัญหาให้ถูกจุด หน้า 8-12</t>
  </si>
  <si>
    <t>พลิกชะตาชีวิตลูกค้า ด้วยแผนการเงิน หน้า 17-22</t>
  </si>
  <si>
    <t>พลิกชะตาชีวิตลูกค้า ด้วยแผนการเงิน หน้า 23-26</t>
  </si>
  <si>
    <t>1.งบดุลส่วนบุคคล</t>
  </si>
  <si>
    <t>2.งบรายได้และค่าใช้จ่าย</t>
  </si>
  <si>
    <t>3.แบบบันทึกรายได้และค่าใช้จ่าย</t>
  </si>
  <si>
    <t>4.แบบสรุปรายละเอียดหนี้สิน</t>
  </si>
  <si>
    <t>5.คำนวณอัตราส่วนทางการเงิน</t>
  </si>
  <si>
    <t>หน่วย : บาท</t>
  </si>
  <si>
    <t>หนี้บัตรกดเงินสด</t>
  </si>
  <si>
    <t xml:space="preserve">หนี้บัตรเครดิต </t>
  </si>
  <si>
    <t>แบบฟอร์มบันทึกรายได้ - ค่าใช้จ่าย</t>
  </si>
  <si>
    <t>กองทุนรวมเพื่อการออม (SSF)</t>
  </si>
  <si>
    <t xml:space="preserve">: กรอกรายการสินทรัพย์ด้วยมูลค่าปัจจุบันหรือมูลค่าที่คาดว่าจะขายได้ในวันนี้ และกรอกรายการหนี้สินด้วยมูลค่ายอดคงค้างปัจจุบัน การสำรวจข้อมูลมูลค่าสินทรัพย์และหนี้สิน จะช่วยให้รู้ว่ามีความมั่งคั่งเท่าไรในปัจุบัน </t>
  </si>
  <si>
    <t>Link แบบฟอร์ม</t>
  </si>
  <si>
    <t>กดที่ Link ของแบบฟอร์ม เพื่อไปหน้าแบบฟอร์มที่ต้องการ</t>
  </si>
  <si>
    <r>
      <rPr>
        <b/>
        <sz val="16"/>
        <color rgb="FFFF0000"/>
        <rFont val="Browallia New"/>
        <family val="2"/>
      </rPr>
      <t>วิธีการบันทึก :</t>
    </r>
    <r>
      <rPr>
        <sz val="16"/>
        <rFont val="Browallia New"/>
        <family val="2"/>
      </rPr>
      <t xml:space="preserve"> กรอกรายการสินทรัพย์ด้วย</t>
    </r>
    <r>
      <rPr>
        <b/>
        <sz val="18"/>
        <rFont val="Browallia New"/>
        <family val="2"/>
      </rPr>
      <t>มูลค่าปัจจุบันหรือมูลค่าที่คาดว่าจะขายได้ในวันนี้</t>
    </r>
    <r>
      <rPr>
        <sz val="16"/>
        <rFont val="Browallia New"/>
        <family val="2"/>
      </rPr>
      <t xml:space="preserve"> และกรอกรายการหนี้สินด้วย</t>
    </r>
    <r>
      <rPr>
        <b/>
        <sz val="18"/>
        <rFont val="Browallia New"/>
        <family val="2"/>
      </rPr>
      <t>มูลค่ายอดคงค้างปัจจุบัน</t>
    </r>
    <r>
      <rPr>
        <sz val="16"/>
        <rFont val="Browallia New"/>
        <family val="2"/>
      </rPr>
      <t xml:space="preserve"> ควรบันทึกรายการสินทรัพย์สินและหนี้สินให้เรียบร้อยทั้งหมดภายในวันเดียวกัน</t>
    </r>
  </si>
  <si>
    <t>ค่าเสื้อผ้า / เครื่องสำอาง</t>
  </si>
  <si>
    <t>ค่าโทรศัพท์ + อินเทอร์เน็ต</t>
  </si>
  <si>
    <t>เงินสมทบกองทุนประกันสังคม</t>
  </si>
  <si>
    <t>แบบฟอร์มบันทึกรายได้ - ค่าใช้จ่าย (รายวัน)</t>
  </si>
  <si>
    <t>ประจำเดือน .........................................</t>
  </si>
  <si>
    <t>แบบฟอร์มแสดงอัตราส่วนทางการเงิน</t>
  </si>
  <si>
    <t xml:space="preserve">จากนั้นควรทบทวนข้อมูลทุก 6 เดือน หรือ 1 ปี เพื่อติดตามความก้าวหน้าในแต่ละปีว่า มีความมั่งคั่งเพิ่มขึ้นหรือลดลง ซึ่งจะช่วยให้สามารถวางแผนและปรับปรุงฐานะการเงินให้ดีขึ้นได้
</t>
  </si>
  <si>
    <t>อัตราส่วนทางการเงิน</t>
  </si>
  <si>
    <t xml:space="preserve">บันทึกรายได้ - ค่าใช้จ่าย (รายวัน) </t>
  </si>
  <si>
    <r>
      <rPr>
        <b/>
        <sz val="16"/>
        <color rgb="FFFF0000"/>
        <rFont val="Browallia New"/>
        <family val="2"/>
      </rPr>
      <t xml:space="preserve">วิธีการใช้ : </t>
    </r>
    <r>
      <rPr>
        <sz val="16"/>
        <rFont val="Browallia New"/>
        <family val="2"/>
      </rPr>
      <t>ผลคำนวณ "ของคุณ" จะมีการดึงข้อมูลจากงบ</t>
    </r>
    <r>
      <rPr>
        <sz val="16"/>
        <color theme="1"/>
        <rFont val="Browallia New"/>
        <family val="2"/>
      </rPr>
      <t xml:space="preserve">รายได้และค่าใช้จ่าย และงบดุลส่วนบุคคลที่บันทึกไว้ มาคำนวณหาอัตราส่วนทางการเงินส่วนบุคคลให้อัตโนมัติ  </t>
    </r>
  </si>
  <si>
    <t xml:space="preserve">: ผลคำนวณ "ของคุณ" จะมีการดึงข้อมูลจากงบรายได้และค่าใช้จ่าย และงบดุลส่วนบุคคล ที่บันทึกไว้ มาคำนวณอัตราส่วนทางการเงินให้อัตโนมัติ เพื่อให้สามารถวิเคราะห์จุดแข็งและจุดอ่อนทางการเงินได้ </t>
  </si>
  <si>
    <t>: กรอกจำนวนรายได้และค่าใช้จ่ายที่เกิดขึ้นประจำเดือน แยกตามประเภทและหมวดหมู่ของรายได้และค่าใช้จ่าย จะช่วยให้รู้นิสัยการใช้เงินและวางแผนปรับลดค่าใช้จ่ายได้ตรงจุด</t>
  </si>
  <si>
    <t>: กรอกรายได้และค่าใช้จ่ายที่เกิดขึ้นในแต่ละวัน จะช่วยวิเคราะห์พฤติกรรมการใช้จ่ายได้</t>
  </si>
  <si>
    <t>: กรอกรายละเอียดของหนี้สินที่มีทั้งหมดทุกรายการ ช่วยให้เห็นภาพรวมของภาระหนี้สิน และใช้เป็นข้อมูลสำหรับบริหารจัดการหนี้สินแต่ละประเภท</t>
  </si>
  <si>
    <r>
      <rPr>
        <b/>
        <sz val="16"/>
        <color rgb="FFFF0000"/>
        <rFont val="Browallia New"/>
        <family val="2"/>
      </rPr>
      <t xml:space="preserve">วิธีการบันทึก : </t>
    </r>
    <r>
      <rPr>
        <sz val="16"/>
        <rFont val="Browallia New"/>
        <family val="2"/>
      </rPr>
      <t>กรอกจำนวนรายได้และค่าใช้จ่ายที่เกิดขึ้นในแต่ละวัน โดยจดแยกตามประเภทและหมวดหมู่รายได้และค่าใช้จ่าย</t>
    </r>
  </si>
  <si>
    <r>
      <rPr>
        <b/>
        <sz val="16"/>
        <color rgb="FFFF0000"/>
        <rFont val="Browallia New"/>
        <family val="2"/>
      </rPr>
      <t xml:space="preserve">วิธีการบันทึก </t>
    </r>
    <r>
      <rPr>
        <sz val="16"/>
        <rFont val="Browallia New"/>
        <family val="2"/>
      </rPr>
      <t xml:space="preserve">: กรอกจำนวนรายได้และค่าใช้จ่ายที่เกิดขึ้นประจำเดือน โดยแยกตามประเภทและหมวดหมู่ของรายได้และค่าใช้จ่าย </t>
    </r>
  </si>
  <si>
    <r>
      <rPr>
        <b/>
        <sz val="16"/>
        <color rgb="FFFF0000"/>
        <rFont val="Browallia New"/>
        <family val="2"/>
      </rPr>
      <t xml:space="preserve">วิธีการบันทึก : </t>
    </r>
    <r>
      <rPr>
        <sz val="16"/>
        <rFont val="Browallia New"/>
        <family val="2"/>
      </rPr>
      <t xml:space="preserve">กรอกรายละเอียดของหนี้สินที่มีทั้งหมด โดยแยกรายละเอียดของหนี้สินแต่ละรายการ </t>
    </r>
  </si>
  <si>
    <t>ค่าใช้จ่ายอื่นๆ โปรดระบุ .....เช่น ค่าทำบุญ ค่าฌาปนกิจ ค่าใส่ซองงานแต่งงาน......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</si>
</sst>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_-* #,##0_-;\-* #,##0_-;_-* &quot;-&quot;??_-;_-@_-"/>
    <numFmt numFmtId="168" formatCode="[$-107041E]d\ mmm\ yy;@"/>
    <numFmt numFmtId="169" formatCode="_-* #,##0.00_-;\-* #,##0.00_-;_-* \-??_-;_-@_-"/>
    <numFmt numFmtId="170" formatCode="d\ ดดด\ bbbb"/>
    <numFmt numFmtId="171" formatCode="#,##0_ ;\-#,##0\ "/>
  </numFmts>
  <fonts count="66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sz val="10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0"/>
      <name val="Arial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b/>
      <sz val="14"/>
      <color indexed="9"/>
      <name val="Browallia New"/>
      <family val="2"/>
    </font>
    <font>
      <b/>
      <u/>
      <sz val="14"/>
      <name val="Browallia New"/>
      <family val="2"/>
    </font>
    <font>
      <u/>
      <sz val="14"/>
      <name val="Browallia New"/>
      <family val="2"/>
    </font>
    <font>
      <sz val="10"/>
      <name val="Tahoma"/>
      <family val="2"/>
      <charset val="222"/>
    </font>
    <font>
      <sz val="10"/>
      <name val="Arial"/>
      <family val="2"/>
      <charset val="222"/>
    </font>
    <font>
      <sz val="10"/>
      <name val="Arial"/>
      <family val="2"/>
    </font>
    <font>
      <sz val="12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sz val="10"/>
      <name val="Browallia New"/>
      <family val="2"/>
    </font>
    <font>
      <b/>
      <sz val="12"/>
      <name val="Browallia New"/>
      <family val="2"/>
    </font>
    <font>
      <sz val="14"/>
      <color indexed="8"/>
      <name val="Browallia New"/>
      <family val="2"/>
    </font>
    <font>
      <u/>
      <sz val="14"/>
      <color indexed="8"/>
      <name val="Browallia New"/>
      <family val="2"/>
    </font>
    <font>
      <sz val="11"/>
      <color theme="1"/>
      <name val="Calibri"/>
      <family val="2"/>
      <scheme val="minor"/>
    </font>
    <font>
      <sz val="10"/>
      <color rgb="FF002060"/>
      <name val="Browallia New"/>
      <family val="2"/>
    </font>
    <font>
      <b/>
      <sz val="14"/>
      <color rgb="FF002060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b/>
      <sz val="12"/>
      <color theme="0"/>
      <name val="Browallia New"/>
      <family val="2"/>
    </font>
    <font>
      <b/>
      <sz val="14"/>
      <color theme="0"/>
      <name val="Browallia New"/>
      <family val="2"/>
    </font>
    <font>
      <b/>
      <sz val="14"/>
      <color rgb="FF484546"/>
      <name val="Browallia New"/>
      <family val="2"/>
    </font>
    <font>
      <sz val="14"/>
      <color rgb="FF0070C0"/>
      <name val="Browallia New"/>
      <family val="2"/>
    </font>
    <font>
      <sz val="16"/>
      <name val="Browallia New"/>
      <family val="2"/>
    </font>
    <font>
      <b/>
      <sz val="16"/>
      <color theme="0"/>
      <name val="Browallia New"/>
      <family val="2"/>
    </font>
    <font>
      <u/>
      <sz val="11"/>
      <color theme="10"/>
      <name val="Calibri"/>
      <family val="2"/>
      <scheme val="minor"/>
    </font>
    <font>
      <u/>
      <sz val="14"/>
      <color theme="1"/>
      <name val="Browallia New"/>
      <family val="2"/>
    </font>
    <font>
      <b/>
      <u/>
      <sz val="18"/>
      <color theme="1"/>
      <name val="Browallia New"/>
      <family val="2"/>
    </font>
    <font>
      <sz val="18"/>
      <color theme="1"/>
      <name val="Browallia New"/>
      <family val="2"/>
    </font>
    <font>
      <b/>
      <sz val="20"/>
      <color rgb="FF0070C0"/>
      <name val="Browallia New"/>
      <family val="2"/>
    </font>
    <font>
      <sz val="14"/>
      <color theme="0" tint="-0.34998626667073579"/>
      <name val="Browallia New"/>
      <family val="2"/>
    </font>
    <font>
      <sz val="12"/>
      <color theme="0" tint="-0.34998626667073579"/>
      <name val="Browallia New"/>
      <family val="2"/>
    </font>
    <font>
      <b/>
      <sz val="18"/>
      <name val="Browallia New"/>
      <family val="2"/>
    </font>
    <font>
      <b/>
      <sz val="14"/>
      <color rgb="FFFF0000"/>
      <name val="Browallia New"/>
      <family val="2"/>
    </font>
    <font>
      <b/>
      <sz val="18"/>
      <color theme="1"/>
      <name val="Browallia New"/>
      <family val="2"/>
    </font>
    <font>
      <u/>
      <sz val="11"/>
      <color theme="10"/>
      <name val="Browallia New"/>
      <family val="2"/>
    </font>
    <font>
      <u/>
      <sz val="11"/>
      <color rgb="FF0070C0"/>
      <name val="Browallia New"/>
      <family val="2"/>
    </font>
    <font>
      <sz val="16"/>
      <color theme="1"/>
      <name val="Browallia New"/>
      <family val="2"/>
    </font>
    <font>
      <b/>
      <sz val="18"/>
      <color theme="0"/>
      <name val="Browallia New"/>
      <family val="2"/>
    </font>
    <font>
      <b/>
      <sz val="16"/>
      <color rgb="FFFF0000"/>
      <name val="Browallia New"/>
      <family val="2"/>
    </font>
    <font>
      <sz val="18"/>
      <name val="Browallia New"/>
      <family val="2"/>
    </font>
    <font>
      <b/>
      <u/>
      <sz val="11"/>
      <color theme="10"/>
      <name val="Calibri"/>
      <family val="2"/>
      <scheme val="minor"/>
    </font>
    <font>
      <b/>
      <sz val="16"/>
      <color theme="1"/>
      <name val="Browallia New"/>
      <family val="2"/>
    </font>
  </fonts>
  <fills count="6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6">
    <xf numFmtId="0" fontId="0" fillId="0" borderId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5" fillId="0" borderId="0"/>
    <xf numFmtId="0" fontId="29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16" borderId="1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3" fillId="0" borderId="0" applyFill="0" applyBorder="0" applyAlignment="0" applyProtection="0"/>
    <xf numFmtId="169" fontId="27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5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0"/>
    <xf numFmtId="0" fontId="3" fillId="0" borderId="0"/>
    <xf numFmtId="0" fontId="27" fillId="0" borderId="0"/>
    <xf numFmtId="0" fontId="5" fillId="0" borderId="0"/>
    <xf numFmtId="0" fontId="13" fillId="3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1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9" fontId="27" fillId="0" borderId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7" fillId="16" borderId="5" applyNumberFormat="0" applyAlignment="0" applyProtection="0"/>
    <xf numFmtId="0" fontId="17" fillId="37" borderId="5" applyNumberFormat="0" applyAlignment="0" applyProtection="0"/>
    <xf numFmtId="0" fontId="17" fillId="37" borderId="5" applyNumberFormat="0" applyAlignment="0" applyProtection="0"/>
    <xf numFmtId="0" fontId="5" fillId="4" borderId="4" applyNumberFormat="0" applyFont="0" applyAlignment="0" applyProtection="0"/>
    <xf numFmtId="0" fontId="3" fillId="45" borderId="4" applyNumberFormat="0" applyAlignment="0" applyProtection="0"/>
    <xf numFmtId="0" fontId="27" fillId="45" borderId="4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8">
    <xf numFmtId="0" fontId="0" fillId="0" borderId="0" xfId="0"/>
    <xf numFmtId="0" fontId="22" fillId="0" borderId="0" xfId="62" applyFont="1" applyAlignment="1">
      <alignment vertical="center"/>
    </xf>
    <xf numFmtId="0" fontId="23" fillId="0" borderId="0" xfId="62" applyFont="1" applyAlignment="1">
      <alignment horizontal="center" vertical="center"/>
    </xf>
    <xf numFmtId="168" fontId="23" fillId="0" borderId="0" xfId="63" applyNumberFormat="1" applyFont="1" applyFill="1" applyAlignment="1">
      <alignment horizontal="left"/>
    </xf>
    <xf numFmtId="0" fontId="23" fillId="0" borderId="0" xfId="62" applyFont="1" applyFill="1" applyBorder="1" applyAlignment="1">
      <alignment horizontal="center" vertical="center"/>
    </xf>
    <xf numFmtId="0" fontId="22" fillId="0" borderId="0" xfId="62" applyFont="1" applyAlignment="1">
      <alignment horizontal="right" vertical="center"/>
    </xf>
    <xf numFmtId="167" fontId="22" fillId="0" borderId="0" xfId="58" applyNumberFormat="1" applyFont="1" applyFill="1" applyBorder="1" applyAlignment="1">
      <alignment horizontal="center" vertical="center"/>
    </xf>
    <xf numFmtId="0" fontId="23" fillId="0" borderId="10" xfId="62" applyFont="1" applyFill="1" applyBorder="1" applyAlignment="1">
      <alignment vertical="center"/>
    </xf>
    <xf numFmtId="0" fontId="22" fillId="0" borderId="10" xfId="62" applyFont="1" applyFill="1" applyBorder="1" applyAlignment="1">
      <alignment vertical="center"/>
    </xf>
    <xf numFmtId="0" fontId="23" fillId="0" borderId="12" xfId="62" applyFont="1" applyFill="1" applyBorder="1" applyAlignment="1">
      <alignment vertical="center"/>
    </xf>
    <xf numFmtId="0" fontId="22" fillId="0" borderId="12" xfId="62" applyFont="1" applyFill="1" applyBorder="1" applyAlignment="1">
      <alignment vertical="center"/>
    </xf>
    <xf numFmtId="0" fontId="23" fillId="0" borderId="0" xfId="62" applyFont="1" applyFill="1" applyBorder="1" applyAlignment="1">
      <alignment vertical="center"/>
    </xf>
    <xf numFmtId="167" fontId="23" fillId="0" borderId="0" xfId="58" applyNumberFormat="1" applyFont="1" applyFill="1" applyBorder="1" applyAlignment="1">
      <alignment horizontal="center" vertical="center"/>
    </xf>
    <xf numFmtId="0" fontId="22" fillId="0" borderId="15" xfId="62" applyFont="1" applyBorder="1" applyAlignment="1">
      <alignment vertical="center"/>
    </xf>
    <xf numFmtId="0" fontId="22" fillId="0" borderId="16" xfId="62" applyFont="1" applyBorder="1" applyAlignment="1">
      <alignment vertical="center"/>
    </xf>
    <xf numFmtId="0" fontId="22" fillId="0" borderId="17" xfId="62" applyFont="1" applyFill="1" applyBorder="1" applyAlignment="1">
      <alignment vertical="center"/>
    </xf>
    <xf numFmtId="0" fontId="22" fillId="0" borderId="18" xfId="62" applyFont="1" applyFill="1" applyBorder="1" applyAlignment="1">
      <alignment vertical="center"/>
    </xf>
    <xf numFmtId="0" fontId="23" fillId="0" borderId="0" xfId="62" applyFont="1" applyAlignment="1">
      <alignment vertical="center"/>
    </xf>
    <xf numFmtId="0" fontId="22" fillId="0" borderId="0" xfId="62" applyFont="1" applyFill="1" applyBorder="1" applyAlignment="1">
      <alignment vertical="center"/>
    </xf>
    <xf numFmtId="0" fontId="22" fillId="0" borderId="0" xfId="62" applyFont="1" applyFill="1" applyAlignment="1">
      <alignment vertical="center"/>
    </xf>
    <xf numFmtId="0" fontId="22" fillId="0" borderId="10" xfId="62" applyFont="1" applyBorder="1" applyAlignment="1">
      <alignment vertical="center"/>
    </xf>
    <xf numFmtId="0" fontId="22" fillId="0" borderId="19" xfId="62" applyFont="1" applyBorder="1" applyAlignment="1">
      <alignment vertical="center"/>
    </xf>
    <xf numFmtId="0" fontId="22" fillId="0" borderId="12" xfId="62" applyFont="1" applyBorder="1" applyAlignment="1">
      <alignment vertical="center"/>
    </xf>
    <xf numFmtId="0" fontId="22" fillId="0" borderId="17" xfId="62" applyFont="1" applyBorder="1" applyAlignment="1">
      <alignment vertical="center"/>
    </xf>
    <xf numFmtId="0" fontId="22" fillId="0" borderId="18" xfId="62" applyFont="1" applyBorder="1" applyAlignment="1">
      <alignment vertical="center"/>
    </xf>
    <xf numFmtId="0" fontId="23" fillId="0" borderId="17" xfId="62" applyFont="1" applyFill="1" applyBorder="1" applyAlignment="1">
      <alignment vertical="center"/>
    </xf>
    <xf numFmtId="0" fontId="22" fillId="0" borderId="21" xfId="62" applyFont="1" applyBorder="1" applyAlignment="1">
      <alignment vertical="center"/>
    </xf>
    <xf numFmtId="0" fontId="23" fillId="0" borderId="10" xfId="62" applyFont="1" applyBorder="1" applyAlignment="1">
      <alignment vertical="center"/>
    </xf>
    <xf numFmtId="0" fontId="22" fillId="0" borderId="0" xfId="64" applyFont="1" applyFill="1" applyAlignment="1">
      <alignment horizontal="center"/>
    </xf>
    <xf numFmtId="0" fontId="23" fillId="0" borderId="0" xfId="64" applyFont="1" applyFill="1" applyAlignment="1">
      <alignment horizontal="left"/>
    </xf>
    <xf numFmtId="0" fontId="33" fillId="0" borderId="0" xfId="61" applyFont="1"/>
    <xf numFmtId="0" fontId="38" fillId="0" borderId="0" xfId="61" applyFont="1"/>
    <xf numFmtId="43" fontId="38" fillId="0" borderId="0" xfId="57" applyFont="1"/>
    <xf numFmtId="0" fontId="21" fillId="0" borderId="0" xfId="61" applyFont="1"/>
    <xf numFmtId="10" fontId="33" fillId="0" borderId="0" xfId="67" applyNumberFormat="1" applyFont="1"/>
    <xf numFmtId="0" fontId="23" fillId="0" borderId="0" xfId="61" applyFont="1" applyBorder="1" applyAlignment="1">
      <alignment horizontal="left" vertical="center"/>
    </xf>
    <xf numFmtId="0" fontId="39" fillId="0" borderId="0" xfId="61" applyFont="1" applyBorder="1" applyAlignment="1">
      <alignment horizontal="left" vertical="center"/>
    </xf>
    <xf numFmtId="43" fontId="39" fillId="0" borderId="0" xfId="57" applyFont="1" applyBorder="1" applyAlignment="1">
      <alignment horizontal="left" vertical="center"/>
    </xf>
    <xf numFmtId="0" fontId="22" fillId="0" borderId="0" xfId="57" applyNumberFormat="1" applyFont="1" applyBorder="1" applyAlignment="1">
      <alignment horizontal="center" vertical="center"/>
    </xf>
    <xf numFmtId="0" fontId="26" fillId="47" borderId="16" xfId="62" applyFont="1" applyFill="1" applyBorder="1" applyAlignment="1">
      <alignment vertical="center"/>
    </xf>
    <xf numFmtId="167" fontId="23" fillId="47" borderId="25" xfId="58" applyNumberFormat="1" applyFont="1" applyFill="1" applyBorder="1" applyAlignment="1">
      <alignment horizontal="center" vertical="center"/>
    </xf>
    <xf numFmtId="167" fontId="23" fillId="47" borderId="26" xfId="58" applyNumberFormat="1" applyFont="1" applyFill="1" applyBorder="1" applyAlignment="1">
      <alignment horizontal="center" vertical="center"/>
    </xf>
    <xf numFmtId="0" fontId="23" fillId="48" borderId="27" xfId="62" applyFont="1" applyFill="1" applyBorder="1" applyAlignment="1">
      <alignment vertical="center"/>
    </xf>
    <xf numFmtId="0" fontId="23" fillId="48" borderId="14" xfId="62" applyFont="1" applyFill="1" applyBorder="1" applyAlignment="1">
      <alignment vertical="center"/>
    </xf>
    <xf numFmtId="0" fontId="23" fillId="49" borderId="27" xfId="62" applyFont="1" applyFill="1" applyBorder="1" applyAlignment="1">
      <alignment vertical="center"/>
    </xf>
    <xf numFmtId="167" fontId="23" fillId="48" borderId="28" xfId="58" applyNumberFormat="1" applyFont="1" applyFill="1" applyBorder="1" applyAlignment="1">
      <alignment horizontal="center" vertical="center"/>
    </xf>
    <xf numFmtId="0" fontId="25" fillId="47" borderId="27" xfId="62" applyFont="1" applyFill="1" applyBorder="1" applyAlignment="1">
      <alignment vertical="center"/>
    </xf>
    <xf numFmtId="0" fontId="30" fillId="0" borderId="0" xfId="61" applyFont="1"/>
    <xf numFmtId="0" fontId="25" fillId="47" borderId="15" xfId="62" applyFont="1" applyFill="1" applyBorder="1" applyAlignment="1">
      <alignment horizontal="left" vertical="center" indent="1"/>
    </xf>
    <xf numFmtId="0" fontId="34" fillId="51" borderId="14" xfId="57" applyNumberFormat="1" applyFont="1" applyFill="1" applyBorder="1" applyAlignment="1">
      <alignment horizontal="center" vertical="top"/>
    </xf>
    <xf numFmtId="0" fontId="34" fillId="51" borderId="14" xfId="61" applyFont="1" applyFill="1" applyBorder="1" applyAlignment="1">
      <alignment horizontal="center" vertical="top" wrapText="1"/>
    </xf>
    <xf numFmtId="43" fontId="34" fillId="51" borderId="14" xfId="57" applyFont="1" applyFill="1" applyBorder="1" applyAlignment="1">
      <alignment horizontal="center" vertical="top" wrapText="1"/>
    </xf>
    <xf numFmtId="167" fontId="34" fillId="51" borderId="14" xfId="57" applyNumberFormat="1" applyFont="1" applyFill="1" applyBorder="1" applyAlignment="1">
      <alignment horizontal="center" vertical="top" wrapText="1"/>
    </xf>
    <xf numFmtId="170" fontId="34" fillId="51" borderId="30" xfId="61" applyNumberFormat="1" applyFont="1" applyFill="1" applyBorder="1" applyAlignment="1">
      <alignment horizontal="center" vertical="top"/>
    </xf>
    <xf numFmtId="0" fontId="34" fillId="51" borderId="27" xfId="61" applyFont="1" applyFill="1" applyBorder="1" applyAlignment="1">
      <alignment horizontal="center" wrapText="1"/>
    </xf>
    <xf numFmtId="167" fontId="22" fillId="0" borderId="11" xfId="58" applyNumberFormat="1" applyFont="1" applyFill="1" applyBorder="1" applyAlignment="1" applyProtection="1">
      <alignment horizontal="center" vertical="center"/>
      <protection locked="0"/>
    </xf>
    <xf numFmtId="167" fontId="22" fillId="0" borderId="13" xfId="58" applyNumberFormat="1" applyFont="1" applyFill="1" applyBorder="1" applyAlignment="1" applyProtection="1">
      <alignment horizontal="center" vertical="center"/>
      <protection locked="0"/>
    </xf>
    <xf numFmtId="167" fontId="22" fillId="0" borderId="31" xfId="58" applyNumberFormat="1" applyFont="1" applyBorder="1" applyAlignment="1" applyProtection="1">
      <alignment vertical="center"/>
      <protection locked="0"/>
    </xf>
    <xf numFmtId="167" fontId="22" fillId="0" borderId="13" xfId="58" applyNumberFormat="1" applyFont="1" applyBorder="1" applyAlignment="1" applyProtection="1">
      <alignment vertical="center"/>
      <protection locked="0"/>
    </xf>
    <xf numFmtId="167" fontId="22" fillId="0" borderId="11" xfId="58" applyNumberFormat="1" applyFont="1" applyBorder="1" applyAlignment="1" applyProtection="1">
      <alignment vertical="center"/>
      <protection locked="0"/>
    </xf>
    <xf numFmtId="167" fontId="22" fillId="0" borderId="11" xfId="58" applyNumberFormat="1" applyFont="1" applyFill="1" applyBorder="1" applyAlignment="1" applyProtection="1">
      <alignment vertical="center"/>
      <protection locked="0"/>
    </xf>
    <xf numFmtId="167" fontId="22" fillId="0" borderId="13" xfId="58" applyNumberFormat="1" applyFont="1" applyFill="1" applyBorder="1" applyAlignment="1" applyProtection="1">
      <alignment vertical="center"/>
      <protection locked="0"/>
    </xf>
    <xf numFmtId="167" fontId="22" fillId="0" borderId="29" xfId="58" applyNumberFormat="1" applyFont="1" applyFill="1" applyBorder="1" applyAlignment="1" applyProtection="1">
      <alignment vertical="center"/>
      <protection locked="0"/>
    </xf>
    <xf numFmtId="49" fontId="22" fillId="0" borderId="54" xfId="64" applyNumberFormat="1" applyFont="1" applyFill="1" applyBorder="1" applyAlignment="1" applyProtection="1">
      <alignment horizontal="center"/>
      <protection locked="0"/>
    </xf>
    <xf numFmtId="0" fontId="30" fillId="0" borderId="25" xfId="57" applyNumberFormat="1" applyFont="1" applyFill="1" applyBorder="1" applyAlignment="1" applyProtection="1">
      <alignment horizontal="center" vertical="center"/>
      <protection locked="0"/>
    </xf>
    <xf numFmtId="167" fontId="30" fillId="0" borderId="25" xfId="57" applyNumberFormat="1" applyFont="1" applyFill="1" applyBorder="1" applyAlignment="1" applyProtection="1">
      <alignment horizontal="center" vertical="center"/>
      <protection locked="0"/>
    </xf>
    <xf numFmtId="167" fontId="30" fillId="0" borderId="32" xfId="57" applyNumberFormat="1" applyFont="1" applyFill="1" applyBorder="1" applyAlignment="1" applyProtection="1">
      <alignment vertical="center"/>
      <protection locked="0"/>
    </xf>
    <xf numFmtId="167" fontId="30" fillId="0" borderId="25" xfId="57" applyNumberFormat="1" applyFont="1" applyFill="1" applyBorder="1" applyAlignment="1" applyProtection="1">
      <alignment vertical="center"/>
      <protection locked="0"/>
    </xf>
    <xf numFmtId="170" fontId="30" fillId="0" borderId="25" xfId="61" applyNumberFormat="1" applyFont="1" applyFill="1" applyBorder="1" applyAlignment="1" applyProtection="1">
      <alignment horizontal="center" vertical="center"/>
      <protection locked="0"/>
    </xf>
    <xf numFmtId="0" fontId="30" fillId="0" borderId="29" xfId="57" applyNumberFormat="1" applyFont="1" applyFill="1" applyBorder="1" applyAlignment="1" applyProtection="1">
      <alignment horizontal="center" vertical="center"/>
      <protection locked="0"/>
    </xf>
    <xf numFmtId="167" fontId="30" fillId="0" borderId="29" xfId="57" applyNumberFormat="1" applyFont="1" applyFill="1" applyBorder="1" applyAlignment="1" applyProtection="1">
      <alignment vertical="center"/>
      <protection locked="0"/>
    </xf>
    <xf numFmtId="167" fontId="30" fillId="0" borderId="29" xfId="57" applyNumberFormat="1" applyFont="1" applyFill="1" applyBorder="1" applyAlignment="1" applyProtection="1">
      <alignment horizontal="center" vertical="center"/>
      <protection locked="0"/>
    </xf>
    <xf numFmtId="170" fontId="30" fillId="0" borderId="29" xfId="61" applyNumberFormat="1" applyFont="1" applyFill="1" applyBorder="1" applyAlignment="1" applyProtection="1">
      <alignment horizontal="center" vertical="center"/>
      <protection locked="0"/>
    </xf>
    <xf numFmtId="9" fontId="30" fillId="0" borderId="25" xfId="66" applyFont="1" applyFill="1" applyBorder="1" applyAlignment="1" applyProtection="1">
      <alignment horizontal="center" vertical="center"/>
      <protection locked="0"/>
    </xf>
    <xf numFmtId="9" fontId="30" fillId="0" borderId="32" xfId="67" applyFont="1" applyFill="1" applyBorder="1" applyAlignment="1" applyProtection="1">
      <alignment horizontal="center" vertical="center"/>
      <protection locked="0"/>
    </xf>
    <xf numFmtId="0" fontId="22" fillId="0" borderId="19" xfId="62" applyFont="1" applyFill="1" applyBorder="1" applyAlignment="1" applyProtection="1">
      <alignment vertical="center"/>
      <protection locked="0"/>
    </xf>
    <xf numFmtId="0" fontId="22" fillId="0" borderId="20" xfId="62" applyFont="1" applyFill="1" applyBorder="1" applyAlignment="1" applyProtection="1">
      <alignment vertical="center"/>
      <protection locked="0"/>
    </xf>
    <xf numFmtId="0" fontId="22" fillId="0" borderId="20" xfId="62" applyFont="1" applyFill="1" applyBorder="1" applyAlignment="1" applyProtection="1">
      <alignment vertical="center" wrapText="1"/>
      <protection locked="0"/>
    </xf>
    <xf numFmtId="0" fontId="22" fillId="0" borderId="22" xfId="62" applyFont="1" applyBorder="1" applyAlignment="1" applyProtection="1">
      <alignment vertical="center"/>
      <protection locked="0"/>
    </xf>
    <xf numFmtId="0" fontId="22" fillId="0" borderId="20" xfId="62" applyFont="1" applyBorder="1" applyAlignment="1" applyProtection="1">
      <alignment vertical="center"/>
      <protection locked="0"/>
    </xf>
    <xf numFmtId="0" fontId="22" fillId="0" borderId="18" xfId="62" applyFont="1" applyBorder="1" applyAlignment="1" applyProtection="1">
      <alignment vertical="center"/>
      <protection locked="0"/>
    </xf>
    <xf numFmtId="0" fontId="22" fillId="0" borderId="19" xfId="62" applyFont="1" applyBorder="1" applyAlignment="1" applyProtection="1">
      <alignment vertical="center"/>
      <protection locked="0"/>
    </xf>
    <xf numFmtId="0" fontId="22" fillId="0" borderId="18" xfId="62" applyFont="1" applyFill="1" applyBorder="1" applyAlignment="1" applyProtection="1">
      <alignment vertical="center"/>
      <protection locked="0"/>
    </xf>
    <xf numFmtId="0" fontId="31" fillId="0" borderId="77" xfId="64" applyFont="1" applyFill="1" applyBorder="1" applyAlignment="1" applyProtection="1">
      <alignment horizontal="center" textRotation="90" wrapText="1"/>
      <protection locked="0"/>
    </xf>
    <xf numFmtId="0" fontId="31" fillId="0" borderId="23" xfId="64" applyFont="1" applyFill="1" applyBorder="1" applyAlignment="1" applyProtection="1">
      <alignment horizontal="center" textRotation="90" wrapText="1"/>
      <protection locked="0"/>
    </xf>
    <xf numFmtId="0" fontId="31" fillId="0" borderId="24" xfId="64" applyFont="1" applyFill="1" applyBorder="1" applyAlignment="1" applyProtection="1">
      <alignment horizontal="center" textRotation="90" wrapText="1"/>
      <protection locked="0"/>
    </xf>
    <xf numFmtId="0" fontId="22" fillId="0" borderId="0" xfId="62" applyFont="1" applyFill="1" applyBorder="1" applyAlignment="1">
      <alignment horizontal="center" vertical="center"/>
    </xf>
    <xf numFmtId="0" fontId="22" fillId="0" borderId="0" xfId="62" applyFont="1" applyAlignment="1">
      <alignment horizontal="center" vertical="center"/>
    </xf>
    <xf numFmtId="0" fontId="24" fillId="50" borderId="0" xfId="62" applyFont="1" applyFill="1" applyBorder="1" applyAlignment="1">
      <alignment horizontal="center" vertical="center" wrapText="1"/>
    </xf>
    <xf numFmtId="167" fontId="23" fillId="47" borderId="26" xfId="58" applyNumberFormat="1" applyFont="1" applyFill="1" applyBorder="1" applyAlignment="1">
      <alignment horizontal="center" vertical="center" wrapText="1"/>
    </xf>
    <xf numFmtId="0" fontId="43" fillId="50" borderId="0" xfId="62" applyFont="1" applyFill="1" applyBorder="1" applyAlignment="1">
      <alignment horizontal="center" vertical="center" wrapText="1"/>
    </xf>
    <xf numFmtId="0" fontId="43" fillId="50" borderId="0" xfId="62" applyFont="1" applyFill="1" applyBorder="1" applyAlignment="1">
      <alignment horizontal="center" vertical="center"/>
    </xf>
    <xf numFmtId="10" fontId="22" fillId="0" borderId="11" xfId="144" applyNumberFormat="1" applyFont="1" applyFill="1" applyBorder="1" applyAlignment="1">
      <alignment horizontal="center" vertical="center"/>
    </xf>
    <xf numFmtId="10" fontId="23" fillId="48" borderId="28" xfId="144" applyNumberFormat="1" applyFont="1" applyFill="1" applyBorder="1" applyAlignment="1">
      <alignment horizontal="center" vertical="center"/>
    </xf>
    <xf numFmtId="0" fontId="22" fillId="0" borderId="0" xfId="62" applyFont="1" applyAlignment="1" applyProtection="1">
      <alignment vertical="center"/>
      <protection locked="0"/>
    </xf>
    <xf numFmtId="0" fontId="22" fillId="0" borderId="0" xfId="62" applyFont="1" applyAlignment="1" applyProtection="1">
      <alignment vertical="center"/>
    </xf>
    <xf numFmtId="0" fontId="42" fillId="50" borderId="32" xfId="57" applyNumberFormat="1" applyFont="1" applyFill="1" applyBorder="1" applyAlignment="1" applyProtection="1">
      <alignment horizontal="center" vertical="center"/>
    </xf>
    <xf numFmtId="0" fontId="42" fillId="50" borderId="37" xfId="57" applyNumberFormat="1" applyFont="1" applyFill="1" applyBorder="1" applyAlignment="1" applyProtection="1">
      <alignment horizontal="center" vertical="center"/>
    </xf>
    <xf numFmtId="0" fontId="34" fillId="51" borderId="27" xfId="61" applyFont="1" applyFill="1" applyBorder="1" applyAlignment="1" applyProtection="1">
      <alignment horizontal="center" vertical="center" wrapText="1"/>
    </xf>
    <xf numFmtId="0" fontId="34" fillId="51" borderId="14" xfId="57" applyNumberFormat="1" applyFont="1" applyFill="1" applyBorder="1" applyAlignment="1" applyProtection="1">
      <alignment horizontal="center" vertical="top"/>
    </xf>
    <xf numFmtId="0" fontId="34" fillId="51" borderId="14" xfId="61" applyFont="1" applyFill="1" applyBorder="1" applyAlignment="1" applyProtection="1">
      <alignment horizontal="center" vertical="top" wrapText="1"/>
    </xf>
    <xf numFmtId="43" fontId="34" fillId="51" borderId="14" xfId="57" applyFont="1" applyFill="1" applyBorder="1" applyAlignment="1" applyProtection="1">
      <alignment horizontal="center" vertical="top" wrapText="1"/>
    </xf>
    <xf numFmtId="167" fontId="34" fillId="51" borderId="14" xfId="57" applyNumberFormat="1" applyFont="1" applyFill="1" applyBorder="1" applyAlignment="1" applyProtection="1">
      <alignment horizontal="center" vertical="top" wrapText="1"/>
    </xf>
    <xf numFmtId="170" fontId="34" fillId="51" borderId="30" xfId="61" applyNumberFormat="1" applyFont="1" applyFill="1" applyBorder="1" applyAlignment="1" applyProtection="1">
      <alignment horizontal="center" vertical="top"/>
    </xf>
    <xf numFmtId="0" fontId="34" fillId="48" borderId="27" xfId="61" applyFont="1" applyFill="1" applyBorder="1" applyAlignment="1" applyProtection="1">
      <alignment horizontal="center" vertical="center"/>
    </xf>
    <xf numFmtId="0" fontId="34" fillId="48" borderId="14" xfId="61" applyFont="1" applyFill="1" applyBorder="1" applyProtection="1"/>
    <xf numFmtId="167" fontId="34" fillId="48" borderId="28" xfId="61" applyNumberFormat="1" applyFont="1" applyFill="1" applyBorder="1" applyProtection="1"/>
    <xf numFmtId="167" fontId="23" fillId="49" borderId="28" xfId="58" applyNumberFormat="1" applyFont="1" applyFill="1" applyBorder="1" applyAlignment="1" applyProtection="1">
      <alignment horizontal="center" vertical="center"/>
    </xf>
    <xf numFmtId="0" fontId="23" fillId="49" borderId="27" xfId="62" applyFont="1" applyFill="1" applyBorder="1" applyAlignment="1" applyProtection="1">
      <alignment vertical="center"/>
    </xf>
    <xf numFmtId="0" fontId="23" fillId="49" borderId="14" xfId="62" applyFont="1" applyFill="1" applyBorder="1" applyAlignment="1" applyProtection="1">
      <alignment vertical="center"/>
    </xf>
    <xf numFmtId="10" fontId="23" fillId="49" borderId="28" xfId="144" applyNumberFormat="1" applyFont="1" applyFill="1" applyBorder="1" applyAlignment="1" applyProtection="1">
      <alignment horizontal="center" vertical="center"/>
    </xf>
    <xf numFmtId="167" fontId="23" fillId="0" borderId="0" xfId="58" applyNumberFormat="1" applyFont="1" applyFill="1" applyBorder="1" applyAlignment="1" applyProtection="1">
      <alignment horizontal="center" vertical="center"/>
    </xf>
    <xf numFmtId="0" fontId="25" fillId="47" borderId="15" xfId="62" applyFont="1" applyFill="1" applyBorder="1" applyAlignment="1" applyProtection="1">
      <alignment horizontal="left" vertical="center" indent="1"/>
    </xf>
    <xf numFmtId="0" fontId="26" fillId="47" borderId="16" xfId="62" applyFont="1" applyFill="1" applyBorder="1" applyAlignment="1" applyProtection="1">
      <alignment vertical="center"/>
    </xf>
    <xf numFmtId="167" fontId="23" fillId="47" borderId="25" xfId="58" applyNumberFormat="1" applyFont="1" applyFill="1" applyBorder="1" applyAlignment="1" applyProtection="1">
      <alignment horizontal="center" vertical="center"/>
    </xf>
    <xf numFmtId="167" fontId="23" fillId="47" borderId="26" xfId="58" applyNumberFormat="1" applyFont="1" applyFill="1" applyBorder="1" applyAlignment="1" applyProtection="1">
      <alignment horizontal="center" vertical="center" wrapText="1"/>
    </xf>
    <xf numFmtId="167" fontId="23" fillId="47" borderId="26" xfId="58" applyNumberFormat="1" applyFont="1" applyFill="1" applyBorder="1" applyAlignment="1" applyProtection="1">
      <alignment horizontal="center" vertical="center"/>
    </xf>
    <xf numFmtId="0" fontId="23" fillId="48" borderId="27" xfId="62" applyFont="1" applyFill="1" applyBorder="1" applyAlignment="1" applyProtection="1">
      <alignment vertical="center"/>
    </xf>
    <xf numFmtId="0" fontId="23" fillId="48" borderId="14" xfId="62" applyFont="1" applyFill="1" applyBorder="1" applyAlignment="1" applyProtection="1">
      <alignment vertical="center"/>
    </xf>
    <xf numFmtId="167" fontId="23" fillId="48" borderId="28" xfId="58" applyNumberFormat="1" applyFont="1" applyFill="1" applyBorder="1" applyAlignment="1" applyProtection="1">
      <alignment horizontal="center" vertical="center"/>
    </xf>
    <xf numFmtId="10" fontId="23" fillId="48" borderId="28" xfId="144" applyNumberFormat="1" applyFont="1" applyFill="1" applyBorder="1" applyAlignment="1" applyProtection="1">
      <alignment horizontal="center" vertical="center"/>
    </xf>
    <xf numFmtId="0" fontId="22" fillId="0" borderId="20" xfId="62" applyFont="1" applyBorder="1" applyAlignment="1">
      <alignment vertical="center"/>
    </xf>
    <xf numFmtId="0" fontId="25" fillId="47" borderId="27" xfId="62" applyFont="1" applyFill="1" applyBorder="1" applyAlignment="1" applyProtection="1">
      <alignment vertical="center"/>
    </xf>
    <xf numFmtId="0" fontId="23" fillId="47" borderId="14" xfId="62" applyFont="1" applyFill="1" applyBorder="1" applyAlignment="1" applyProtection="1">
      <alignment vertical="center"/>
    </xf>
    <xf numFmtId="167" fontId="23" fillId="47" borderId="28" xfId="58" applyNumberFormat="1" applyFont="1" applyFill="1" applyBorder="1" applyAlignment="1" applyProtection="1">
      <alignment horizontal="center" vertical="center"/>
    </xf>
    <xf numFmtId="167" fontId="23" fillId="47" borderId="30" xfId="58" applyNumberFormat="1" applyFont="1" applyFill="1" applyBorder="1" applyAlignment="1" applyProtection="1">
      <alignment horizontal="center" vertical="center"/>
    </xf>
    <xf numFmtId="167" fontId="23" fillId="49" borderId="27" xfId="58" applyNumberFormat="1" applyFont="1" applyFill="1" applyBorder="1" applyAlignment="1" applyProtection="1">
      <alignment horizontal="center" vertical="center"/>
    </xf>
    <xf numFmtId="167" fontId="23" fillId="49" borderId="28" xfId="62" applyNumberFormat="1" applyFont="1" applyFill="1" applyBorder="1" applyAlignment="1" applyProtection="1">
      <alignment vertical="center"/>
    </xf>
    <xf numFmtId="0" fontId="23" fillId="46" borderId="27" xfId="62" applyFont="1" applyFill="1" applyBorder="1" applyAlignment="1" applyProtection="1">
      <alignment horizontal="left" vertical="center" indent="2"/>
    </xf>
    <xf numFmtId="0" fontId="23" fillId="46" borderId="14" xfId="62" applyFont="1" applyFill="1" applyBorder="1" applyAlignment="1" applyProtection="1">
      <alignment vertical="center"/>
    </xf>
    <xf numFmtId="0" fontId="22" fillId="46" borderId="14" xfId="62" applyFont="1" applyFill="1" applyBorder="1" applyAlignment="1" applyProtection="1">
      <alignment vertical="center"/>
    </xf>
    <xf numFmtId="167" fontId="23" fillId="46" borderId="28" xfId="62" applyNumberFormat="1" applyFont="1" applyFill="1" applyBorder="1" applyAlignment="1" applyProtection="1">
      <alignment vertical="center"/>
    </xf>
    <xf numFmtId="10" fontId="23" fillId="46" borderId="28" xfId="144" applyNumberFormat="1" applyFont="1" applyFill="1" applyBorder="1" applyAlignment="1" applyProtection="1">
      <alignment horizontal="center" vertical="center"/>
    </xf>
    <xf numFmtId="167" fontId="23" fillId="46" borderId="28" xfId="58" applyNumberFormat="1" applyFont="1" applyFill="1" applyBorder="1" applyAlignment="1" applyProtection="1">
      <alignment vertical="center"/>
    </xf>
    <xf numFmtId="165" fontId="23" fillId="49" borderId="28" xfId="55" applyNumberFormat="1" applyFont="1" applyFill="1" applyBorder="1" applyAlignment="1" applyProtection="1">
      <alignment horizontal="center" vertical="center"/>
    </xf>
    <xf numFmtId="0" fontId="23" fillId="46" borderId="27" xfId="62" applyFont="1" applyFill="1" applyBorder="1" applyAlignment="1" applyProtection="1">
      <alignment horizontal="left" vertical="center" indent="1"/>
    </xf>
    <xf numFmtId="165" fontId="23" fillId="46" borderId="28" xfId="55" applyNumberFormat="1" applyFont="1" applyFill="1" applyBorder="1" applyAlignment="1" applyProtection="1">
      <alignment vertical="center"/>
    </xf>
    <xf numFmtId="0" fontId="23" fillId="0" borderId="0" xfId="62" applyFont="1" applyFill="1" applyBorder="1" applyAlignment="1" applyProtection="1">
      <alignment vertical="center"/>
    </xf>
    <xf numFmtId="0" fontId="22" fillId="0" borderId="0" xfId="62" applyFont="1" applyFill="1" applyBorder="1" applyAlignment="1" applyProtection="1">
      <alignment vertical="center"/>
    </xf>
    <xf numFmtId="0" fontId="22" fillId="0" borderId="0" xfId="62" applyFont="1" applyFill="1" applyBorder="1" applyAlignment="1" applyProtection="1">
      <alignment horizontal="center" vertical="center"/>
    </xf>
    <xf numFmtId="167" fontId="22" fillId="0" borderId="0" xfId="58" applyNumberFormat="1" applyFont="1" applyFill="1" applyBorder="1" applyAlignment="1" applyProtection="1">
      <alignment vertical="center"/>
    </xf>
    <xf numFmtId="0" fontId="23" fillId="46" borderId="34" xfId="62" applyFont="1" applyFill="1" applyBorder="1" applyAlignment="1" applyProtection="1">
      <alignment horizontal="left" vertical="center" indent="1"/>
    </xf>
    <xf numFmtId="0" fontId="23" fillId="46" borderId="35" xfId="62" applyFont="1" applyFill="1" applyBorder="1" applyAlignment="1" applyProtection="1">
      <alignment vertical="center"/>
    </xf>
    <xf numFmtId="0" fontId="22" fillId="46" borderId="35" xfId="62" applyFont="1" applyFill="1" applyBorder="1" applyAlignment="1" applyProtection="1">
      <alignment vertical="center"/>
    </xf>
    <xf numFmtId="165" fontId="23" fillId="46" borderId="36" xfId="55" applyNumberFormat="1" applyFont="1" applyFill="1" applyBorder="1" applyAlignment="1" applyProtection="1">
      <alignment vertical="center"/>
    </xf>
    <xf numFmtId="10" fontId="23" fillId="46" borderId="88" xfId="144" applyNumberFormat="1" applyFont="1" applyFill="1" applyBorder="1" applyAlignment="1" applyProtection="1">
      <alignment horizontal="center" vertical="center"/>
    </xf>
    <xf numFmtId="167" fontId="23" fillId="46" borderId="88" xfId="58" applyNumberFormat="1" applyFont="1" applyFill="1" applyBorder="1" applyAlignment="1" applyProtection="1">
      <alignment vertical="center"/>
    </xf>
    <xf numFmtId="10" fontId="23" fillId="46" borderId="53" xfId="144" applyNumberFormat="1" applyFont="1" applyFill="1" applyBorder="1" applyAlignment="1" applyProtection="1">
      <alignment horizontal="center" vertical="center"/>
    </xf>
    <xf numFmtId="10" fontId="22" fillId="0" borderId="31" xfId="144" applyNumberFormat="1" applyFont="1" applyBorder="1" applyAlignment="1" applyProtection="1">
      <alignment horizontal="center" vertical="center"/>
    </xf>
    <xf numFmtId="166" fontId="45" fillId="0" borderId="39" xfId="64" applyNumberFormat="1" applyFont="1" applyFill="1" applyBorder="1" applyAlignment="1" applyProtection="1">
      <alignment horizontal="right" vertical="center" indent="1"/>
    </xf>
    <xf numFmtId="0" fontId="41" fillId="0" borderId="43" xfId="64" applyFont="1" applyBorder="1" applyAlignment="1" applyProtection="1">
      <alignment vertical="center"/>
    </xf>
    <xf numFmtId="10" fontId="45" fillId="0" borderId="0" xfId="67" applyNumberFormat="1" applyFont="1" applyBorder="1" applyAlignment="1" applyProtection="1">
      <alignment vertical="center"/>
    </xf>
    <xf numFmtId="10" fontId="45" fillId="0" borderId="39" xfId="67" applyNumberFormat="1" applyFont="1" applyBorder="1" applyAlignment="1" applyProtection="1">
      <alignment vertical="center"/>
    </xf>
    <xf numFmtId="0" fontId="34" fillId="48" borderId="30" xfId="61" applyFont="1" applyFill="1" applyBorder="1" applyProtection="1"/>
    <xf numFmtId="0" fontId="43" fillId="58" borderId="63" xfId="64" applyFont="1" applyFill="1" applyBorder="1" applyAlignment="1" applyProtection="1">
      <alignment horizontal="center" vertical="center"/>
    </xf>
    <xf numFmtId="0" fontId="41" fillId="0" borderId="0" xfId="0" applyFont="1"/>
    <xf numFmtId="0" fontId="49" fillId="0" borderId="0" xfId="0" applyFont="1" applyAlignment="1">
      <alignment horizontal="center"/>
    </xf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171" fontId="41" fillId="0" borderId="14" xfId="59" applyNumberFormat="1" applyFont="1" applyFill="1" applyBorder="1" applyAlignment="1" applyProtection="1">
      <alignment horizontal="center" vertical="center"/>
    </xf>
    <xf numFmtId="171" fontId="41" fillId="0" borderId="43" xfId="59" applyNumberFormat="1" applyFont="1" applyFill="1" applyBorder="1" applyAlignment="1" applyProtection="1">
      <alignment horizontal="center" vertical="center"/>
    </xf>
    <xf numFmtId="0" fontId="52" fillId="0" borderId="0" xfId="0" applyFont="1"/>
    <xf numFmtId="0" fontId="50" fillId="0" borderId="0" xfId="0" applyFont="1" applyAlignment="1">
      <alignment horizontal="left"/>
    </xf>
    <xf numFmtId="49" fontId="53" fillId="0" borderId="54" xfId="64" applyNumberFormat="1" applyFont="1" applyFill="1" applyBorder="1" applyAlignment="1" applyProtection="1">
      <alignment horizontal="center"/>
      <protection locked="0"/>
    </xf>
    <xf numFmtId="3" fontId="23" fillId="0" borderId="54" xfId="64" applyNumberFormat="1" applyFont="1" applyFill="1" applyBorder="1" applyAlignment="1" applyProtection="1">
      <alignment horizontal="center"/>
    </xf>
    <xf numFmtId="168" fontId="22" fillId="0" borderId="0" xfId="64" applyNumberFormat="1" applyFont="1" applyFill="1" applyAlignment="1" applyProtection="1">
      <alignment horizontal="center"/>
      <protection locked="0"/>
    </xf>
    <xf numFmtId="0" fontId="56" fillId="0" borderId="0" xfId="0" applyFont="1" applyAlignment="1">
      <alignment horizontal="center" vertical="center"/>
    </xf>
    <xf numFmtId="0" fontId="46" fillId="0" borderId="0" xfId="62" applyFont="1" applyAlignment="1">
      <alignment vertical="center"/>
    </xf>
    <xf numFmtId="0" fontId="58" fillId="47" borderId="28" xfId="145" applyFont="1" applyFill="1" applyBorder="1" applyAlignment="1" applyProtection="1">
      <alignment horizontal="center" vertical="center"/>
      <protection locked="0"/>
    </xf>
    <xf numFmtId="0" fontId="59" fillId="47" borderId="28" xfId="145" applyFont="1" applyFill="1" applyBorder="1" applyAlignment="1" applyProtection="1">
      <alignment horizontal="center" vertical="center"/>
      <protection locked="0"/>
    </xf>
    <xf numFmtId="0" fontId="46" fillId="0" borderId="0" xfId="61" applyFont="1"/>
    <xf numFmtId="0" fontId="63" fillId="0" borderId="0" xfId="64" applyFont="1" applyFill="1" applyAlignment="1">
      <alignment horizontal="center"/>
    </xf>
    <xf numFmtId="0" fontId="22" fillId="0" borderId="0" xfId="0" applyFont="1" applyAlignment="1">
      <alignment horizontal="left"/>
    </xf>
    <xf numFmtId="167" fontId="22" fillId="0" borderId="25" xfId="62" applyNumberFormat="1" applyFont="1" applyBorder="1" applyAlignment="1" applyProtection="1">
      <alignment vertical="center"/>
    </xf>
    <xf numFmtId="167" fontId="22" fillId="0" borderId="29" xfId="58" applyNumberFormat="1" applyFont="1" applyFill="1" applyBorder="1" applyAlignment="1" applyProtection="1">
      <alignment horizontal="center" vertical="center"/>
    </xf>
    <xf numFmtId="0" fontId="41" fillId="0" borderId="0" xfId="64" applyFont="1" applyProtection="1">
      <protection locked="0"/>
    </xf>
    <xf numFmtId="0" fontId="51" fillId="0" borderId="0" xfId="64" applyFont="1" applyProtection="1">
      <protection locked="0"/>
    </xf>
    <xf numFmtId="0" fontId="60" fillId="0" borderId="0" xfId="64" applyFont="1" applyProtection="1">
      <protection locked="0"/>
    </xf>
    <xf numFmtId="0" fontId="60" fillId="0" borderId="0" xfId="64" applyFont="1" applyAlignment="1" applyProtection="1">
      <alignment vertical="top"/>
    </xf>
    <xf numFmtId="0" fontId="47" fillId="50" borderId="27" xfId="64" applyFont="1" applyFill="1" applyBorder="1" applyAlignment="1" applyProtection="1">
      <alignment horizontal="center"/>
    </xf>
    <xf numFmtId="0" fontId="47" fillId="50" borderId="14" xfId="64" applyFont="1" applyFill="1" applyBorder="1" applyAlignment="1" applyProtection="1">
      <alignment horizontal="center"/>
    </xf>
    <xf numFmtId="0" fontId="47" fillId="50" borderId="38" xfId="64" applyFont="1" applyFill="1" applyBorder="1" applyAlignment="1" applyProtection="1">
      <alignment horizontal="center"/>
    </xf>
    <xf numFmtId="0" fontId="40" fillId="48" borderId="50" xfId="64" applyFont="1" applyFill="1" applyBorder="1" applyAlignment="1" applyProtection="1">
      <alignment horizontal="left" vertical="center" indent="1"/>
    </xf>
    <xf numFmtId="0" fontId="44" fillId="52" borderId="39" xfId="64" applyFont="1" applyFill="1" applyBorder="1" applyAlignment="1" applyProtection="1">
      <alignment horizontal="center" vertical="center"/>
    </xf>
    <xf numFmtId="0" fontId="41" fillId="52" borderId="14" xfId="64" applyFont="1" applyFill="1" applyBorder="1" applyAlignment="1" applyProtection="1">
      <alignment horizontal="center" vertical="center"/>
    </xf>
    <xf numFmtId="0" fontId="41" fillId="52" borderId="40" xfId="64" applyFont="1" applyFill="1" applyBorder="1" applyAlignment="1" applyProtection="1">
      <alignment horizontal="center" vertical="center"/>
    </xf>
    <xf numFmtId="0" fontId="41" fillId="52" borderId="0" xfId="64" applyFont="1" applyFill="1" applyBorder="1" applyAlignment="1" applyProtection="1">
      <alignment horizontal="center" vertical="center"/>
    </xf>
    <xf numFmtId="0" fontId="41" fillId="0" borderId="39" xfId="64" applyFont="1" applyFill="1" applyBorder="1" applyAlignment="1" applyProtection="1">
      <alignment horizontal="left" vertical="center"/>
    </xf>
    <xf numFmtId="0" fontId="44" fillId="0" borderId="39" xfId="64" applyFont="1" applyBorder="1" applyAlignment="1" applyProtection="1">
      <alignment horizontal="center" vertical="center"/>
    </xf>
    <xf numFmtId="0" fontId="41" fillId="0" borderId="42" xfId="64" applyFont="1" applyBorder="1" applyAlignment="1" applyProtection="1">
      <alignment horizontal="left" vertical="center"/>
    </xf>
    <xf numFmtId="0" fontId="40" fillId="48" borderId="51" xfId="64" applyFont="1" applyFill="1" applyBorder="1" applyAlignment="1" applyProtection="1">
      <alignment horizontal="left" vertical="center" indent="1"/>
    </xf>
    <xf numFmtId="0" fontId="40" fillId="52" borderId="43" xfId="64" applyFont="1" applyFill="1" applyBorder="1" applyAlignment="1" applyProtection="1">
      <alignment horizontal="center" vertical="center"/>
    </xf>
    <xf numFmtId="0" fontId="41" fillId="52" borderId="43" xfId="64" applyFont="1" applyFill="1" applyBorder="1" applyAlignment="1" applyProtection="1">
      <alignment horizontal="center" vertical="center"/>
    </xf>
    <xf numFmtId="0" fontId="41" fillId="52" borderId="44" xfId="64" applyFont="1" applyFill="1" applyBorder="1" applyAlignment="1" applyProtection="1">
      <alignment horizontal="center" vertical="center"/>
    </xf>
    <xf numFmtId="0" fontId="41" fillId="0" borderId="43" xfId="64" applyFont="1" applyFill="1" applyBorder="1" applyAlignment="1" applyProtection="1">
      <alignment vertical="center"/>
    </xf>
    <xf numFmtId="0" fontId="40" fillId="0" borderId="43" xfId="64" applyFont="1" applyBorder="1" applyAlignment="1" applyProtection="1">
      <alignment horizontal="center" vertical="center"/>
    </xf>
    <xf numFmtId="0" fontId="41" fillId="0" borderId="46" xfId="64" applyFont="1" applyBorder="1" applyAlignment="1" applyProtection="1">
      <alignment vertical="center"/>
    </xf>
    <xf numFmtId="0" fontId="40" fillId="52" borderId="0" xfId="64" applyFont="1" applyFill="1" applyBorder="1" applyAlignment="1" applyProtection="1">
      <alignment horizontal="center" vertical="center"/>
    </xf>
    <xf numFmtId="0" fontId="40" fillId="0" borderId="0" xfId="64" applyFont="1" applyBorder="1" applyAlignment="1" applyProtection="1">
      <alignment horizontal="center" vertical="center"/>
    </xf>
    <xf numFmtId="0" fontId="41" fillId="52" borderId="39" xfId="64" applyFont="1" applyFill="1" applyBorder="1" applyAlignment="1" applyProtection="1">
      <alignment horizontal="center" vertical="center"/>
    </xf>
    <xf numFmtId="0" fontId="40" fillId="48" borderId="52" xfId="64" applyFont="1" applyFill="1" applyBorder="1" applyAlignment="1" applyProtection="1">
      <alignment horizontal="left" vertical="center" indent="1"/>
    </xf>
    <xf numFmtId="0" fontId="41" fillId="52" borderId="47" xfId="64" applyFont="1" applyFill="1" applyBorder="1" applyAlignment="1" applyProtection="1">
      <alignment horizontal="center" vertical="center"/>
    </xf>
    <xf numFmtId="0" fontId="41" fillId="0" borderId="0" xfId="64" applyFont="1" applyFill="1" applyBorder="1" applyAlignment="1" applyProtection="1">
      <alignment vertical="center"/>
    </xf>
    <xf numFmtId="0" fontId="41" fillId="0" borderId="49" xfId="64" applyFont="1" applyBorder="1" applyAlignment="1" applyProtection="1">
      <alignment vertical="center"/>
    </xf>
    <xf numFmtId="0" fontId="40" fillId="52" borderId="39" xfId="64" applyFont="1" applyFill="1" applyBorder="1" applyAlignment="1" applyProtection="1">
      <alignment horizontal="center" vertical="center"/>
    </xf>
    <xf numFmtId="0" fontId="41" fillId="0" borderId="41" xfId="64" applyFont="1" applyFill="1" applyBorder="1" applyAlignment="1" applyProtection="1">
      <alignment vertical="center"/>
    </xf>
    <xf numFmtId="0" fontId="41" fillId="0" borderId="42" xfId="64" applyFont="1" applyBorder="1" applyAlignment="1" applyProtection="1">
      <alignment vertical="center"/>
    </xf>
    <xf numFmtId="0" fontId="41" fillId="0" borderId="45" xfId="64" applyFont="1" applyFill="1" applyBorder="1" applyAlignment="1" applyProtection="1">
      <alignment vertical="center"/>
    </xf>
    <xf numFmtId="0" fontId="40" fillId="0" borderId="39" xfId="64" applyFont="1" applyBorder="1" applyAlignment="1" applyProtection="1">
      <alignment horizontal="center" vertical="center"/>
    </xf>
    <xf numFmtId="0" fontId="41" fillId="48" borderId="51" xfId="64" applyFont="1" applyFill="1" applyBorder="1" applyAlignment="1" applyProtection="1">
      <alignment horizontal="left" vertical="center" indent="1"/>
    </xf>
    <xf numFmtId="0" fontId="41" fillId="52" borderId="43" xfId="64" applyFont="1" applyFill="1" applyBorder="1" applyAlignment="1" applyProtection="1">
      <alignment vertical="center"/>
    </xf>
    <xf numFmtId="0" fontId="41" fillId="0" borderId="0" xfId="64" applyFont="1" applyProtection="1"/>
    <xf numFmtId="0" fontId="60" fillId="0" borderId="0" xfId="64" applyFont="1" applyAlignment="1" applyProtection="1">
      <alignment vertical="top" wrapText="1"/>
    </xf>
    <xf numFmtId="0" fontId="50" fillId="0" borderId="0" xfId="0" applyFont="1" applyAlignment="1" applyProtection="1">
      <alignment horizontal="left"/>
      <protection locked="0"/>
    </xf>
    <xf numFmtId="167" fontId="22" fillId="60" borderId="11" xfId="58" applyNumberFormat="1" applyFont="1" applyFill="1" applyBorder="1" applyAlignment="1">
      <alignment horizontal="center" vertical="center"/>
    </xf>
    <xf numFmtId="10" fontId="22" fillId="60" borderId="11" xfId="144" applyNumberFormat="1" applyFont="1" applyFill="1" applyBorder="1" applyAlignment="1">
      <alignment horizontal="center" vertical="center"/>
    </xf>
    <xf numFmtId="167" fontId="22" fillId="60" borderId="13" xfId="58" applyNumberFormat="1" applyFont="1" applyFill="1" applyBorder="1" applyAlignment="1">
      <alignment horizontal="center" vertical="center"/>
    </xf>
    <xf numFmtId="167" fontId="22" fillId="60" borderId="25" xfId="62" applyNumberFormat="1" applyFont="1" applyFill="1" applyBorder="1" applyAlignment="1">
      <alignment vertical="center"/>
    </xf>
    <xf numFmtId="167" fontId="22" fillId="60" borderId="29" xfId="58" applyNumberFormat="1" applyFont="1" applyFill="1" applyBorder="1" applyAlignment="1">
      <alignment horizontal="center" vertical="center"/>
    </xf>
    <xf numFmtId="165" fontId="22" fillId="60" borderId="31" xfId="55" applyNumberFormat="1" applyFont="1" applyFill="1" applyBorder="1" applyAlignment="1" applyProtection="1">
      <alignment vertical="center"/>
    </xf>
    <xf numFmtId="10" fontId="22" fillId="60" borderId="31" xfId="144" applyNumberFormat="1" applyFont="1" applyFill="1" applyBorder="1" applyAlignment="1" applyProtection="1">
      <alignment horizontal="center" vertical="center"/>
    </xf>
    <xf numFmtId="165" fontId="22" fillId="60" borderId="13" xfId="55" applyNumberFormat="1" applyFont="1" applyFill="1" applyBorder="1" applyAlignment="1" applyProtection="1">
      <alignment vertical="center"/>
    </xf>
    <xf numFmtId="165" fontId="22" fillId="60" borderId="29" xfId="55" applyNumberFormat="1" applyFont="1" applyFill="1" applyBorder="1" applyAlignment="1" applyProtection="1">
      <alignment vertical="center"/>
    </xf>
    <xf numFmtId="0" fontId="22" fillId="60" borderId="11" xfId="62" applyFont="1" applyFill="1" applyBorder="1" applyAlignment="1" applyProtection="1">
      <alignment vertical="center"/>
    </xf>
    <xf numFmtId="0" fontId="22" fillId="60" borderId="13" xfId="62" applyFont="1" applyFill="1" applyBorder="1" applyAlignment="1" applyProtection="1">
      <alignment vertical="center"/>
    </xf>
    <xf numFmtId="0" fontId="30" fillId="60" borderId="31" xfId="57" applyNumberFormat="1" applyFont="1" applyFill="1" applyBorder="1" applyAlignment="1" applyProtection="1">
      <alignment horizontal="center" vertical="center"/>
    </xf>
    <xf numFmtId="167" fontId="30" fillId="60" borderId="31" xfId="57" applyNumberFormat="1" applyFont="1" applyFill="1" applyBorder="1" applyAlignment="1" applyProtection="1">
      <alignment horizontal="center" vertical="center"/>
    </xf>
    <xf numFmtId="167" fontId="30" fillId="60" borderId="33" xfId="57" applyNumberFormat="1" applyFont="1" applyFill="1" applyBorder="1" applyAlignment="1" applyProtection="1">
      <alignment horizontal="center" vertical="center"/>
    </xf>
    <xf numFmtId="167" fontId="30" fillId="60" borderId="33" xfId="57" applyNumberFormat="1" applyFont="1" applyFill="1" applyBorder="1" applyAlignment="1" applyProtection="1">
      <alignment vertical="center"/>
    </xf>
    <xf numFmtId="167" fontId="30" fillId="60" borderId="31" xfId="57" applyNumberFormat="1" applyFont="1" applyFill="1" applyBorder="1" applyAlignment="1" applyProtection="1">
      <alignment vertical="center"/>
    </xf>
    <xf numFmtId="170" fontId="30" fillId="60" borderId="31" xfId="61" applyNumberFormat="1" applyFont="1" applyFill="1" applyBorder="1" applyAlignment="1" applyProtection="1">
      <alignment horizontal="center" vertical="center"/>
    </xf>
    <xf numFmtId="0" fontId="30" fillId="60" borderId="29" xfId="57" applyNumberFormat="1" applyFont="1" applyFill="1" applyBorder="1" applyAlignment="1" applyProtection="1">
      <alignment horizontal="center" vertical="center"/>
    </xf>
    <xf numFmtId="167" fontId="30" fillId="60" borderId="29" xfId="57" applyNumberFormat="1" applyFont="1" applyFill="1" applyBorder="1" applyAlignment="1" applyProtection="1">
      <alignment vertical="center"/>
    </xf>
    <xf numFmtId="167" fontId="30" fillId="60" borderId="29" xfId="57" applyNumberFormat="1" applyFont="1" applyFill="1" applyBorder="1" applyAlignment="1" applyProtection="1">
      <alignment horizontal="center" vertical="center"/>
    </xf>
    <xf numFmtId="170" fontId="30" fillId="60" borderId="29" xfId="61" applyNumberFormat="1" applyFont="1" applyFill="1" applyBorder="1" applyAlignment="1" applyProtection="1">
      <alignment horizontal="center" vertical="center"/>
    </xf>
    <xf numFmtId="0" fontId="30" fillId="60" borderId="25" xfId="57" applyNumberFormat="1" applyFont="1" applyFill="1" applyBorder="1" applyAlignment="1" applyProtection="1">
      <alignment horizontal="center" vertical="center"/>
    </xf>
    <xf numFmtId="167" fontId="30" fillId="60" borderId="25" xfId="57" applyNumberFormat="1" applyFont="1" applyFill="1" applyBorder="1" applyAlignment="1" applyProtection="1">
      <alignment horizontal="center" vertical="center"/>
    </xf>
    <xf numFmtId="9" fontId="30" fillId="60" borderId="32" xfId="67" applyFont="1" applyFill="1" applyBorder="1" applyAlignment="1" applyProtection="1">
      <alignment horizontal="center" vertical="center"/>
    </xf>
    <xf numFmtId="167" fontId="30" fillId="60" borderId="32" xfId="57" applyNumberFormat="1" applyFont="1" applyFill="1" applyBorder="1" applyAlignment="1" applyProtection="1">
      <alignment vertical="center"/>
    </xf>
    <xf numFmtId="167" fontId="30" fillId="60" borderId="25" xfId="57" applyNumberFormat="1" applyFont="1" applyFill="1" applyBorder="1" applyAlignment="1" applyProtection="1">
      <alignment vertical="center"/>
    </xf>
    <xf numFmtId="170" fontId="30" fillId="60" borderId="25" xfId="61" applyNumberFormat="1" applyFont="1" applyFill="1" applyBorder="1" applyAlignment="1" applyProtection="1">
      <alignment horizontal="center" vertical="center"/>
    </xf>
    <xf numFmtId="167" fontId="30" fillId="60" borderId="32" xfId="57" applyNumberFormat="1" applyFont="1" applyFill="1" applyBorder="1" applyAlignment="1" applyProtection="1">
      <alignment horizontal="center" vertical="center"/>
    </xf>
    <xf numFmtId="0" fontId="44" fillId="60" borderId="41" xfId="64" applyFont="1" applyFill="1" applyBorder="1" applyAlignment="1" applyProtection="1">
      <alignment horizontal="center" vertical="center"/>
    </xf>
    <xf numFmtId="171" fontId="41" fillId="60" borderId="14" xfId="59" applyNumberFormat="1" applyFont="1" applyFill="1" applyBorder="1" applyAlignment="1" applyProtection="1">
      <alignment horizontal="center" vertical="center"/>
    </xf>
    <xf numFmtId="0" fontId="44" fillId="60" borderId="39" xfId="64" applyFont="1" applyFill="1" applyBorder="1" applyAlignment="1" applyProtection="1">
      <alignment horizontal="center" vertical="center"/>
    </xf>
    <xf numFmtId="166" fontId="45" fillId="60" borderId="39" xfId="64" applyNumberFormat="1" applyFont="1" applyFill="1" applyBorder="1" applyAlignment="1" applyProtection="1">
      <alignment horizontal="right" vertical="center" indent="1"/>
    </xf>
    <xf numFmtId="0" fontId="41" fillId="60" borderId="40" xfId="64" applyFont="1" applyFill="1" applyBorder="1" applyAlignment="1" applyProtection="1">
      <alignment horizontal="left" vertical="center"/>
    </xf>
    <xf numFmtId="0" fontId="40" fillId="60" borderId="45" xfId="64" applyFont="1" applyFill="1" applyBorder="1" applyAlignment="1" applyProtection="1">
      <alignment horizontal="center" vertical="center"/>
    </xf>
    <xf numFmtId="171" fontId="41" fillId="60" borderId="43" xfId="59" applyNumberFormat="1" applyFont="1" applyFill="1" applyBorder="1" applyAlignment="1" applyProtection="1">
      <alignment horizontal="center" vertical="center"/>
    </xf>
    <xf numFmtId="0" fontId="40" fillId="60" borderId="43" xfId="64" applyFont="1" applyFill="1" applyBorder="1" applyAlignment="1" applyProtection="1">
      <alignment horizontal="center" vertical="center"/>
    </xf>
    <xf numFmtId="0" fontId="41" fillId="60" borderId="43" xfId="64" applyFont="1" applyFill="1" applyBorder="1" applyAlignment="1" applyProtection="1">
      <alignment horizontal="right" vertical="center" indent="1"/>
    </xf>
    <xf numFmtId="0" fontId="41" fillId="60" borderId="44" xfId="64" applyFont="1" applyFill="1" applyBorder="1" applyAlignment="1" applyProtection="1">
      <alignment vertical="center"/>
    </xf>
    <xf numFmtId="0" fontId="40" fillId="60" borderId="48" xfId="64" applyFont="1" applyFill="1" applyBorder="1" applyAlignment="1" applyProtection="1">
      <alignment horizontal="center" vertical="center"/>
    </xf>
    <xf numFmtId="0" fontId="40" fillId="60" borderId="0" xfId="64" applyFont="1" applyFill="1" applyBorder="1" applyAlignment="1" applyProtection="1">
      <alignment horizontal="center" vertical="center"/>
    </xf>
    <xf numFmtId="10" fontId="45" fillId="60" borderId="0" xfId="67" applyNumberFormat="1" applyFont="1" applyFill="1" applyBorder="1" applyAlignment="1" applyProtection="1">
      <alignment horizontal="right" vertical="center" indent="1"/>
    </xf>
    <xf numFmtId="0" fontId="41" fillId="60" borderId="47" xfId="64" applyFont="1" applyFill="1" applyBorder="1" applyAlignment="1" applyProtection="1">
      <alignment vertical="center"/>
    </xf>
    <xf numFmtId="171" fontId="41" fillId="60" borderId="0" xfId="59" applyNumberFormat="1" applyFont="1" applyFill="1" applyBorder="1" applyAlignment="1" applyProtection="1">
      <alignment horizontal="center" vertical="center"/>
    </xf>
    <xf numFmtId="0" fontId="41" fillId="60" borderId="0" xfId="64" applyFont="1" applyFill="1" applyBorder="1" applyAlignment="1" applyProtection="1">
      <alignment horizontal="right" vertical="center" indent="1"/>
    </xf>
    <xf numFmtId="0" fontId="40" fillId="60" borderId="41" xfId="64" applyFont="1" applyFill="1" applyBorder="1" applyAlignment="1" applyProtection="1">
      <alignment horizontal="center" vertical="center"/>
    </xf>
    <xf numFmtId="0" fontId="40" fillId="60" borderId="39" xfId="64" applyFont="1" applyFill="1" applyBorder="1" applyAlignment="1" applyProtection="1">
      <alignment horizontal="center" vertical="center"/>
    </xf>
    <xf numFmtId="10" fontId="45" fillId="60" borderId="39" xfId="67" applyNumberFormat="1" applyFont="1" applyFill="1" applyBorder="1" applyAlignment="1" applyProtection="1">
      <alignment horizontal="right" vertical="center" indent="1"/>
    </xf>
    <xf numFmtId="0" fontId="41" fillId="60" borderId="40" xfId="64" applyFont="1" applyFill="1" applyBorder="1" applyAlignment="1" applyProtection="1">
      <alignment vertical="center"/>
    </xf>
    <xf numFmtId="0" fontId="41" fillId="60" borderId="45" xfId="64" applyFont="1" applyFill="1" applyBorder="1" applyAlignment="1" applyProtection="1">
      <alignment vertical="center"/>
    </xf>
    <xf numFmtId="0" fontId="41" fillId="60" borderId="43" xfId="64" applyFont="1" applyFill="1" applyBorder="1" applyAlignment="1" applyProtection="1">
      <alignment vertical="center"/>
    </xf>
    <xf numFmtId="0" fontId="22" fillId="0" borderId="0" xfId="0" applyFont="1"/>
    <xf numFmtId="0" fontId="64" fillId="0" borderId="0" xfId="145" applyFont="1" applyProtection="1">
      <protection locked="0"/>
    </xf>
    <xf numFmtId="165" fontId="22" fillId="60" borderId="11" xfId="55" applyNumberFormat="1" applyFont="1" applyFill="1" applyBorder="1" applyAlignment="1" applyProtection="1">
      <alignment vertical="center"/>
    </xf>
    <xf numFmtId="165" fontId="23" fillId="48" borderId="62" xfId="55" applyNumberFormat="1" applyFont="1" applyFill="1" applyBorder="1" applyAlignment="1" applyProtection="1">
      <alignment horizontal="center" vertical="center"/>
    </xf>
    <xf numFmtId="168" fontId="21" fillId="0" borderId="0" xfId="64" applyNumberFormat="1" applyFont="1" applyFill="1" applyAlignment="1" applyProtection="1">
      <alignment horizontal="left"/>
      <protection locked="0"/>
    </xf>
    <xf numFmtId="165" fontId="30" fillId="48" borderId="61" xfId="55" applyNumberFormat="1" applyFont="1" applyFill="1" applyBorder="1" applyAlignment="1" applyProtection="1">
      <alignment horizontal="center"/>
    </xf>
    <xf numFmtId="165" fontId="30" fillId="48" borderId="36" xfId="55" applyNumberFormat="1" applyFont="1" applyFill="1" applyBorder="1" applyAlignment="1" applyProtection="1">
      <alignment horizontal="center"/>
    </xf>
    <xf numFmtId="165" fontId="30" fillId="48" borderId="53" xfId="55" applyNumberFormat="1" applyFont="1" applyFill="1" applyBorder="1" applyAlignment="1" applyProtection="1">
      <alignment horizontal="center"/>
    </xf>
    <xf numFmtId="165" fontId="54" fillId="0" borderId="55" xfId="55" applyNumberFormat="1" applyFont="1" applyFill="1" applyBorder="1" applyAlignment="1" applyProtection="1">
      <alignment horizontal="center"/>
      <protection locked="0"/>
    </xf>
    <xf numFmtId="165" fontId="54" fillId="0" borderId="37" xfId="55" applyNumberFormat="1" applyFont="1" applyFill="1" applyBorder="1" applyAlignment="1" applyProtection="1">
      <alignment horizontal="center"/>
      <protection locked="0"/>
    </xf>
    <xf numFmtId="165" fontId="54" fillId="0" borderId="51" xfId="55" applyNumberFormat="1" applyFont="1" applyFill="1" applyBorder="1" applyAlignment="1" applyProtection="1">
      <alignment horizontal="center"/>
      <protection locked="0"/>
    </xf>
    <xf numFmtId="165" fontId="54" fillId="0" borderId="56" xfId="55" applyNumberFormat="1" applyFont="1" applyFill="1" applyBorder="1" applyAlignment="1" applyProtection="1">
      <alignment horizontal="center"/>
      <protection locked="0"/>
    </xf>
    <xf numFmtId="165" fontId="54" fillId="0" borderId="46" xfId="55" applyNumberFormat="1" applyFont="1" applyFill="1" applyBorder="1" applyAlignment="1" applyProtection="1">
      <alignment horizontal="center"/>
      <protection locked="0"/>
    </xf>
    <xf numFmtId="165" fontId="30" fillId="0" borderId="57" xfId="55" applyNumberFormat="1" applyFont="1" applyFill="1" applyBorder="1" applyAlignment="1" applyProtection="1">
      <alignment horizontal="center"/>
      <protection locked="0"/>
    </xf>
    <xf numFmtId="165" fontId="30" fillId="0" borderId="28" xfId="55" applyNumberFormat="1" applyFont="1" applyFill="1" applyBorder="1" applyAlignment="1" applyProtection="1">
      <alignment horizontal="center"/>
      <protection locked="0"/>
    </xf>
    <xf numFmtId="165" fontId="30" fillId="0" borderId="27" xfId="55" applyNumberFormat="1" applyFont="1" applyFill="1" applyBorder="1" applyAlignment="1" applyProtection="1">
      <alignment horizontal="center"/>
      <protection locked="0"/>
    </xf>
    <xf numFmtId="165" fontId="30" fillId="0" borderId="58" xfId="55" applyNumberFormat="1" applyFont="1" applyFill="1" applyBorder="1" applyAlignment="1" applyProtection="1">
      <alignment horizontal="center"/>
      <protection locked="0"/>
    </xf>
    <xf numFmtId="165" fontId="30" fillId="0" borderId="30" xfId="55" applyNumberFormat="1" applyFont="1" applyFill="1" applyBorder="1" applyAlignment="1" applyProtection="1">
      <alignment horizontal="center"/>
      <protection locked="0"/>
    </xf>
    <xf numFmtId="165" fontId="30" fillId="0" borderId="28" xfId="55" applyNumberFormat="1" applyFont="1" applyFill="1" applyBorder="1" applyProtection="1">
      <protection locked="0"/>
    </xf>
    <xf numFmtId="165" fontId="30" fillId="0" borderId="58" xfId="55" applyNumberFormat="1" applyFont="1" applyFill="1" applyBorder="1" applyProtection="1">
      <protection locked="0"/>
    </xf>
    <xf numFmtId="165" fontId="30" fillId="0" borderId="59" xfId="55" applyNumberFormat="1" applyFont="1" applyFill="1" applyBorder="1" applyAlignment="1" applyProtection="1">
      <alignment horizontal="center"/>
      <protection locked="0"/>
    </xf>
    <xf numFmtId="165" fontId="30" fillId="0" borderId="32" xfId="55" applyNumberFormat="1" applyFont="1" applyFill="1" applyBorder="1" applyAlignment="1" applyProtection="1">
      <alignment horizontal="center"/>
      <protection locked="0"/>
    </xf>
    <xf numFmtId="165" fontId="30" fillId="0" borderId="50" xfId="55" applyNumberFormat="1" applyFont="1" applyFill="1" applyBorder="1" applyAlignment="1" applyProtection="1">
      <alignment horizontal="center"/>
      <protection locked="0"/>
    </xf>
    <xf numFmtId="165" fontId="30" fillId="0" borderId="60" xfId="55" applyNumberFormat="1" applyFont="1" applyFill="1" applyBorder="1" applyAlignment="1" applyProtection="1">
      <alignment horizontal="center"/>
      <protection locked="0"/>
    </xf>
    <xf numFmtId="165" fontId="30" fillId="0" borderId="42" xfId="55" applyNumberFormat="1" applyFont="1" applyFill="1" applyBorder="1" applyAlignment="1" applyProtection="1">
      <alignment horizontal="center"/>
      <protection locked="0"/>
    </xf>
    <xf numFmtId="168" fontId="21" fillId="0" borderId="0" xfId="64" applyNumberFormat="1" applyFont="1" applyFill="1" applyAlignment="1" applyProtection="1">
      <alignment horizontal="left"/>
    </xf>
    <xf numFmtId="0" fontId="22" fillId="0" borderId="0" xfId="64" applyFont="1" applyFill="1" applyAlignment="1" applyProtection="1">
      <alignment horizontal="center"/>
      <protection locked="0"/>
    </xf>
    <xf numFmtId="0" fontId="22" fillId="0" borderId="0" xfId="64" applyFont="1" applyFill="1" applyAlignment="1" applyProtection="1">
      <alignment horizontal="center"/>
    </xf>
    <xf numFmtId="0" fontId="21" fillId="0" borderId="0" xfId="61" applyFont="1" applyBorder="1" applyAlignment="1" applyProtection="1">
      <alignment horizontal="left" vertical="center"/>
      <protection locked="0"/>
    </xf>
    <xf numFmtId="0" fontId="61" fillId="58" borderId="0" xfId="0" applyFont="1" applyFill="1" applyAlignment="1">
      <alignment horizontal="center"/>
    </xf>
    <xf numFmtId="0" fontId="47" fillId="59" borderId="0" xfId="0" applyFont="1" applyFill="1" applyAlignment="1" applyProtection="1">
      <alignment horizontal="center" wrapText="1"/>
    </xf>
    <xf numFmtId="0" fontId="61" fillId="58" borderId="0" xfId="62" applyFont="1" applyFill="1" applyAlignment="1">
      <alignment horizontal="center" vertical="center"/>
    </xf>
    <xf numFmtId="0" fontId="46" fillId="0" borderId="0" xfId="62" applyFont="1" applyAlignment="1">
      <alignment horizontal="center" vertical="center"/>
    </xf>
    <xf numFmtId="0" fontId="24" fillId="50" borderId="27" xfId="62" applyFont="1" applyFill="1" applyBorder="1" applyAlignment="1">
      <alignment horizontal="center" vertical="center" wrapText="1"/>
    </xf>
    <xf numFmtId="0" fontId="24" fillId="50" borderId="14" xfId="62" applyFont="1" applyFill="1" applyBorder="1" applyAlignment="1">
      <alignment horizontal="center" vertical="center" wrapText="1"/>
    </xf>
    <xf numFmtId="0" fontId="24" fillId="50" borderId="30" xfId="62" applyFont="1" applyFill="1" applyBorder="1" applyAlignment="1">
      <alignment horizontal="center" vertical="center" wrapText="1"/>
    </xf>
    <xf numFmtId="0" fontId="43" fillId="50" borderId="27" xfId="62" applyFont="1" applyFill="1" applyBorder="1" applyAlignment="1">
      <alignment horizontal="center" vertical="center" wrapText="1"/>
    </xf>
    <xf numFmtId="0" fontId="43" fillId="50" borderId="14" xfId="62" applyFont="1" applyFill="1" applyBorder="1" applyAlignment="1">
      <alignment horizontal="center" vertical="center" wrapText="1"/>
    </xf>
    <xf numFmtId="0" fontId="43" fillId="50" borderId="30" xfId="62" applyFont="1" applyFill="1" applyBorder="1" applyAlignment="1">
      <alignment horizontal="center" vertical="center" wrapText="1"/>
    </xf>
    <xf numFmtId="0" fontId="43" fillId="50" borderId="27" xfId="62" applyFont="1" applyFill="1" applyBorder="1" applyAlignment="1">
      <alignment horizontal="center" vertical="center"/>
    </xf>
    <xf numFmtId="0" fontId="43" fillId="50" borderId="14" xfId="62" applyFont="1" applyFill="1" applyBorder="1" applyAlignment="1">
      <alignment horizontal="center" vertical="center"/>
    </xf>
    <xf numFmtId="0" fontId="43" fillId="50" borderId="30" xfId="62" applyFont="1" applyFill="1" applyBorder="1" applyAlignment="1">
      <alignment horizontal="center" vertical="center"/>
    </xf>
    <xf numFmtId="0" fontId="21" fillId="0" borderId="0" xfId="62" applyFont="1" applyAlignment="1" applyProtection="1">
      <alignment horizontal="center" vertical="center"/>
    </xf>
    <xf numFmtId="0" fontId="23" fillId="0" borderId="0" xfId="62" applyFont="1" applyAlignment="1" applyProtection="1">
      <alignment horizontal="center" vertical="center"/>
      <protection locked="0"/>
    </xf>
    <xf numFmtId="0" fontId="43" fillId="50" borderId="51" xfId="62" applyFont="1" applyFill="1" applyBorder="1" applyAlignment="1" applyProtection="1">
      <alignment horizontal="center" vertical="center"/>
    </xf>
    <xf numFmtId="0" fontId="43" fillId="50" borderId="43" xfId="62" applyFont="1" applyFill="1" applyBorder="1" applyAlignment="1" applyProtection="1">
      <alignment horizontal="center" vertical="center"/>
    </xf>
    <xf numFmtId="0" fontId="61" fillId="58" borderId="0" xfId="62" applyFont="1" applyFill="1" applyAlignment="1" applyProtection="1">
      <alignment horizontal="center" vertical="center"/>
    </xf>
    <xf numFmtId="168" fontId="61" fillId="58" borderId="0" xfId="64" applyNumberFormat="1" applyFont="1" applyFill="1" applyAlignment="1" applyProtection="1">
      <alignment horizontal="center"/>
    </xf>
    <xf numFmtId="168" fontId="46" fillId="0" borderId="0" xfId="64" applyNumberFormat="1" applyFont="1" applyFill="1" applyAlignment="1" applyProtection="1">
      <alignment horizontal="center"/>
    </xf>
    <xf numFmtId="0" fontId="59" fillId="47" borderId="27" xfId="145" applyFont="1" applyFill="1" applyBorder="1" applyAlignment="1" applyProtection="1">
      <alignment horizontal="center" vertical="center"/>
      <protection locked="0"/>
    </xf>
    <xf numFmtId="0" fontId="59" fillId="47" borderId="30" xfId="145" applyFont="1" applyFill="1" applyBorder="1" applyAlignment="1" applyProtection="1">
      <alignment horizontal="center" vertical="center"/>
      <protection locked="0"/>
    </xf>
    <xf numFmtId="0" fontId="31" fillId="0" borderId="75" xfId="64" applyFont="1" applyFill="1" applyBorder="1" applyAlignment="1" applyProtection="1">
      <alignment horizontal="center" textRotation="90" wrapText="1"/>
      <protection locked="0"/>
    </xf>
    <xf numFmtId="0" fontId="31" fillId="0" borderId="23" xfId="64" applyFont="1" applyFill="1" applyBorder="1" applyAlignment="1" applyProtection="1">
      <alignment horizontal="center" textRotation="90" wrapText="1"/>
      <protection locked="0"/>
    </xf>
    <xf numFmtId="168" fontId="43" fillId="50" borderId="80" xfId="64" applyNumberFormat="1" applyFont="1" applyFill="1" applyBorder="1" applyAlignment="1" applyProtection="1">
      <alignment horizontal="center" vertical="center" wrapText="1"/>
      <protection locked="0"/>
    </xf>
    <xf numFmtId="168" fontId="43" fillId="50" borderId="81" xfId="64" applyNumberFormat="1" applyFont="1" applyFill="1" applyBorder="1" applyAlignment="1" applyProtection="1">
      <alignment horizontal="center" vertical="center" wrapText="1"/>
      <protection locked="0"/>
    </xf>
    <xf numFmtId="168" fontId="43" fillId="50" borderId="82" xfId="64" applyNumberFormat="1" applyFont="1" applyFill="1" applyBorder="1" applyAlignment="1" applyProtection="1">
      <alignment horizontal="center" vertical="center" wrapText="1"/>
      <protection locked="0"/>
    </xf>
    <xf numFmtId="0" fontId="21" fillId="53" borderId="75" xfId="64" applyFont="1" applyFill="1" applyBorder="1" applyAlignment="1">
      <alignment horizontal="center" vertical="center" wrapText="1"/>
    </xf>
    <xf numFmtId="0" fontId="21" fillId="53" borderId="69" xfId="64" applyFont="1" applyFill="1" applyBorder="1" applyAlignment="1">
      <alignment horizontal="center" vertical="center" wrapText="1"/>
    </xf>
    <xf numFmtId="0" fontId="21" fillId="53" borderId="78" xfId="64" applyFont="1" applyFill="1" applyBorder="1" applyAlignment="1">
      <alignment horizontal="center" vertical="center" wrapText="1"/>
    </xf>
    <xf numFmtId="0" fontId="21" fillId="53" borderId="76" xfId="64" applyFont="1" applyFill="1" applyBorder="1" applyAlignment="1">
      <alignment horizontal="center" vertical="center" wrapText="1"/>
    </xf>
    <xf numFmtId="0" fontId="21" fillId="53" borderId="59" xfId="64" applyFont="1" applyFill="1" applyBorder="1" applyAlignment="1">
      <alignment horizontal="center" vertical="center" wrapText="1"/>
    </xf>
    <xf numFmtId="0" fontId="21" fillId="53" borderId="32" xfId="64" applyFont="1" applyFill="1" applyBorder="1" applyAlignment="1">
      <alignment horizontal="center" vertical="center" wrapText="1"/>
    </xf>
    <xf numFmtId="0" fontId="21" fillId="53" borderId="50" xfId="64" applyFont="1" applyFill="1" applyBorder="1" applyAlignment="1">
      <alignment horizontal="center" vertical="center" wrapText="1"/>
    </xf>
    <xf numFmtId="0" fontId="21" fillId="53" borderId="60" xfId="64" applyFont="1" applyFill="1" applyBorder="1" applyAlignment="1">
      <alignment horizontal="center" vertical="center" wrapText="1"/>
    </xf>
    <xf numFmtId="0" fontId="47" fillId="54" borderId="34" xfId="64" applyFont="1" applyFill="1" applyBorder="1" applyAlignment="1">
      <alignment horizontal="center"/>
    </xf>
    <xf numFmtId="0" fontId="47" fillId="54" borderId="35" xfId="64" applyFont="1" applyFill="1" applyBorder="1" applyAlignment="1">
      <alignment horizontal="center"/>
    </xf>
    <xf numFmtId="0" fontId="47" fillId="54" borderId="64" xfId="64" applyFont="1" applyFill="1" applyBorder="1" applyAlignment="1">
      <alignment horizontal="center"/>
    </xf>
    <xf numFmtId="0" fontId="31" fillId="0" borderId="76" xfId="64" applyFont="1" applyFill="1" applyBorder="1" applyAlignment="1" applyProtection="1">
      <alignment horizontal="center" textRotation="90" wrapText="1"/>
      <protection locked="0"/>
    </xf>
    <xf numFmtId="0" fontId="31" fillId="0" borderId="77" xfId="64" applyFont="1" applyFill="1" applyBorder="1" applyAlignment="1" applyProtection="1">
      <alignment horizontal="center" textRotation="90" wrapText="1"/>
      <protection locked="0"/>
    </xf>
    <xf numFmtId="0" fontId="31" fillId="0" borderId="69" xfId="64" applyFont="1" applyFill="1" applyBorder="1" applyAlignment="1" applyProtection="1">
      <alignment horizontal="center" textRotation="90" wrapText="1"/>
      <protection locked="0"/>
    </xf>
    <xf numFmtId="0" fontId="31" fillId="0" borderId="24" xfId="64" applyFont="1" applyFill="1" applyBorder="1" applyAlignment="1" applyProtection="1">
      <alignment horizontal="center" textRotation="90" wrapText="1"/>
      <protection locked="0"/>
    </xf>
    <xf numFmtId="0" fontId="31" fillId="0" borderId="65" xfId="64" applyFont="1" applyFill="1" applyBorder="1" applyAlignment="1" applyProtection="1">
      <alignment horizontal="center" textRotation="90" wrapText="1"/>
      <protection locked="0"/>
    </xf>
    <xf numFmtId="0" fontId="31" fillId="0" borderId="66" xfId="64" applyFont="1" applyFill="1" applyBorder="1" applyAlignment="1" applyProtection="1">
      <alignment horizontal="center" textRotation="90" wrapText="1"/>
      <protection locked="0"/>
    </xf>
    <xf numFmtId="0" fontId="32" fillId="52" borderId="72" xfId="64" applyFont="1" applyFill="1" applyBorder="1" applyAlignment="1" applyProtection="1">
      <alignment horizontal="center" vertical="center" wrapText="1"/>
      <protection locked="0"/>
    </xf>
    <xf numFmtId="0" fontId="32" fillId="52" borderId="73" xfId="64" applyFont="1" applyFill="1" applyBorder="1" applyAlignment="1" applyProtection="1">
      <alignment horizontal="center" vertical="center" wrapText="1"/>
      <protection locked="0"/>
    </xf>
    <xf numFmtId="0" fontId="32" fillId="52" borderId="74" xfId="64" applyFont="1" applyFill="1" applyBorder="1" applyAlignment="1" applyProtection="1">
      <alignment horizontal="center" vertical="center" wrapText="1"/>
      <protection locked="0"/>
    </xf>
    <xf numFmtId="0" fontId="23" fillId="55" borderId="63" xfId="64" applyFont="1" applyFill="1" applyBorder="1" applyAlignment="1" applyProtection="1">
      <alignment horizontal="center" vertical="center" textRotation="90"/>
    </xf>
    <xf numFmtId="0" fontId="23" fillId="55" borderId="83" xfId="64" applyFont="1" applyFill="1" applyBorder="1" applyAlignment="1" applyProtection="1">
      <alignment horizontal="center" vertical="center" textRotation="90"/>
    </xf>
    <xf numFmtId="0" fontId="23" fillId="55" borderId="62" xfId="64" applyFont="1" applyFill="1" applyBorder="1" applyAlignment="1" applyProtection="1">
      <alignment horizontal="center" vertical="center" textRotation="90"/>
    </xf>
    <xf numFmtId="0" fontId="23" fillId="56" borderId="84" xfId="64" applyFont="1" applyFill="1" applyBorder="1" applyAlignment="1">
      <alignment horizontal="center"/>
    </xf>
    <xf numFmtId="0" fontId="23" fillId="56" borderId="65" xfId="64" applyFont="1" applyFill="1" applyBorder="1" applyAlignment="1">
      <alignment horizontal="center"/>
    </xf>
    <xf numFmtId="0" fontId="23" fillId="56" borderId="85" xfId="64" applyFont="1" applyFill="1" applyBorder="1" applyAlignment="1">
      <alignment horizontal="center"/>
    </xf>
    <xf numFmtId="0" fontId="23" fillId="56" borderId="67" xfId="64" applyFont="1" applyFill="1" applyBorder="1" applyAlignment="1">
      <alignment horizontal="center"/>
    </xf>
    <xf numFmtId="0" fontId="23" fillId="48" borderId="34" xfId="64" applyFont="1" applyFill="1" applyBorder="1" applyAlignment="1">
      <alignment horizontal="center"/>
    </xf>
    <xf numFmtId="0" fontId="23" fillId="48" borderId="35" xfId="64" applyFont="1" applyFill="1" applyBorder="1" applyAlignment="1">
      <alignment horizontal="center"/>
    </xf>
    <xf numFmtId="0" fontId="23" fillId="57" borderId="34" xfId="64" applyFont="1" applyFill="1" applyBorder="1" applyAlignment="1">
      <alignment horizontal="center"/>
    </xf>
    <xf numFmtId="0" fontId="23" fillId="57" borderId="35" xfId="64" applyFont="1" applyFill="1" applyBorder="1" applyAlignment="1">
      <alignment horizontal="center"/>
    </xf>
    <xf numFmtId="0" fontId="23" fillId="57" borderId="64" xfId="64" applyFont="1" applyFill="1" applyBorder="1" applyAlignment="1">
      <alignment horizontal="center"/>
    </xf>
    <xf numFmtId="168" fontId="23" fillId="48" borderId="63" xfId="64" applyNumberFormat="1" applyFont="1" applyFill="1" applyBorder="1" applyAlignment="1" applyProtection="1">
      <alignment horizontal="center" vertical="center"/>
    </xf>
    <xf numFmtId="168" fontId="23" fillId="48" borderId="62" xfId="64" applyNumberFormat="1" applyFont="1" applyFill="1" applyBorder="1" applyAlignment="1" applyProtection="1">
      <alignment horizontal="center" vertical="center"/>
    </xf>
    <xf numFmtId="165" fontId="22" fillId="48" borderId="34" xfId="55" applyNumberFormat="1" applyFont="1" applyFill="1" applyBorder="1" applyAlignment="1" applyProtection="1">
      <alignment horizontal="center"/>
    </xf>
    <xf numFmtId="165" fontId="22" fillId="48" borderId="35" xfId="55" applyNumberFormat="1" applyFont="1" applyFill="1" applyBorder="1" applyAlignment="1" applyProtection="1">
      <alignment horizontal="center"/>
    </xf>
    <xf numFmtId="165" fontId="22" fillId="48" borderId="64" xfId="55" applyNumberFormat="1" applyFont="1" applyFill="1" applyBorder="1" applyAlignment="1" applyProtection="1">
      <alignment horizontal="center"/>
    </xf>
    <xf numFmtId="0" fontId="31" fillId="0" borderId="70" xfId="64" applyFont="1" applyFill="1" applyBorder="1" applyAlignment="1" applyProtection="1">
      <alignment horizontal="center" textRotation="90" wrapText="1"/>
      <protection locked="0"/>
    </xf>
    <xf numFmtId="0" fontId="31" fillId="0" borderId="71" xfId="64" applyFont="1" applyFill="1" applyBorder="1" applyAlignment="1" applyProtection="1">
      <alignment horizontal="center" textRotation="90" wrapText="1"/>
      <protection locked="0"/>
    </xf>
    <xf numFmtId="0" fontId="22" fillId="0" borderId="67" xfId="64" applyFont="1" applyFill="1" applyBorder="1" applyAlignment="1" applyProtection="1">
      <alignment horizontal="center" textRotation="90" wrapText="1"/>
      <protection locked="0"/>
    </xf>
    <xf numFmtId="0" fontId="22" fillId="0" borderId="68" xfId="64" applyFont="1" applyFill="1" applyBorder="1" applyAlignment="1" applyProtection="1">
      <alignment horizontal="center" textRotation="90" wrapText="1"/>
      <protection locked="0"/>
    </xf>
    <xf numFmtId="0" fontId="31" fillId="0" borderId="84" xfId="64" applyFont="1" applyFill="1" applyBorder="1" applyAlignment="1" applyProtection="1">
      <alignment horizontal="center" textRotation="90" wrapText="1"/>
      <protection locked="0"/>
    </xf>
    <xf numFmtId="0" fontId="31" fillId="0" borderId="87" xfId="64" applyFont="1" applyFill="1" applyBorder="1" applyAlignment="1" applyProtection="1">
      <alignment horizontal="center" textRotation="90" wrapText="1"/>
      <protection locked="0"/>
    </xf>
    <xf numFmtId="0" fontId="22" fillId="0" borderId="0" xfId="64" applyFont="1" applyFill="1" applyBorder="1" applyAlignment="1">
      <alignment horizontal="right"/>
    </xf>
    <xf numFmtId="0" fontId="22" fillId="0" borderId="65" xfId="64" applyFont="1" applyFill="1" applyBorder="1" applyAlignment="1" applyProtection="1">
      <alignment horizontal="center" textRotation="90" wrapText="1"/>
      <protection locked="0"/>
    </xf>
    <xf numFmtId="0" fontId="22" fillId="0" borderId="66" xfId="64" applyFont="1" applyFill="1" applyBorder="1" applyAlignment="1" applyProtection="1">
      <alignment horizontal="center" textRotation="90" wrapText="1"/>
      <protection locked="0"/>
    </xf>
    <xf numFmtId="0" fontId="31" fillId="0" borderId="78" xfId="64" applyFont="1" applyFill="1" applyBorder="1" applyAlignment="1" applyProtection="1">
      <alignment horizontal="center" textRotation="90" wrapText="1"/>
      <protection locked="0"/>
    </xf>
    <xf numFmtId="0" fontId="31" fillId="0" borderId="79" xfId="64" applyFont="1" applyFill="1" applyBorder="1" applyAlignment="1" applyProtection="1">
      <alignment horizontal="center" textRotation="90" wrapText="1"/>
      <protection locked="0"/>
    </xf>
    <xf numFmtId="0" fontId="61" fillId="58" borderId="0" xfId="61" applyFont="1" applyFill="1" applyAlignment="1">
      <alignment horizontal="center"/>
    </xf>
    <xf numFmtId="0" fontId="46" fillId="0" borderId="0" xfId="61" applyFont="1" applyAlignment="1">
      <alignment horizontal="center"/>
    </xf>
    <xf numFmtId="0" fontId="42" fillId="50" borderId="28" xfId="57" applyNumberFormat="1" applyFont="1" applyFill="1" applyBorder="1" applyAlignment="1" applyProtection="1">
      <alignment horizontal="center" vertical="center"/>
    </xf>
    <xf numFmtId="0" fontId="42" fillId="50" borderId="32" xfId="57" applyNumberFormat="1" applyFont="1" applyFill="1" applyBorder="1" applyAlignment="1" applyProtection="1">
      <alignment horizontal="center" vertical="center"/>
    </xf>
    <xf numFmtId="0" fontId="42" fillId="50" borderId="37" xfId="57" applyNumberFormat="1" applyFont="1" applyFill="1" applyBorder="1" applyAlignment="1" applyProtection="1">
      <alignment horizontal="center" vertical="center"/>
    </xf>
    <xf numFmtId="0" fontId="30" fillId="60" borderId="32" xfId="61" applyFont="1" applyFill="1" applyBorder="1" applyAlignment="1" applyProtection="1">
      <alignment horizontal="left" vertical="center" indent="1"/>
    </xf>
    <xf numFmtId="0" fontId="30" fillId="60" borderId="37" xfId="61" applyFont="1" applyFill="1" applyBorder="1" applyAlignment="1" applyProtection="1">
      <alignment horizontal="left" vertical="center" indent="1"/>
    </xf>
    <xf numFmtId="0" fontId="30" fillId="0" borderId="32" xfId="61" applyFont="1" applyFill="1" applyBorder="1" applyAlignment="1" applyProtection="1">
      <alignment horizontal="left" vertical="center" indent="1"/>
      <protection locked="0"/>
    </xf>
    <xf numFmtId="0" fontId="30" fillId="0" borderId="37" xfId="61" applyFont="1" applyFill="1" applyBorder="1" applyAlignment="1" applyProtection="1">
      <alignment horizontal="left" vertical="center" indent="1"/>
      <protection locked="0"/>
    </xf>
    <xf numFmtId="0" fontId="61" fillId="58" borderId="0" xfId="64" applyFont="1" applyFill="1" applyAlignment="1" applyProtection="1">
      <alignment horizontal="center"/>
    </xf>
    <xf numFmtId="0" fontId="65" fillId="0" borderId="0" xfId="64" applyFont="1" applyAlignment="1" applyProtection="1">
      <alignment horizontal="center"/>
    </xf>
    <xf numFmtId="0" fontId="58" fillId="47" borderId="27" xfId="145" applyFont="1" applyFill="1" applyBorder="1" applyAlignment="1" applyProtection="1">
      <alignment horizontal="center" vertical="center"/>
      <protection locked="0"/>
    </xf>
    <xf numFmtId="0" fontId="58" fillId="47" borderId="30" xfId="145" applyFont="1" applyFill="1" applyBorder="1" applyAlignment="1" applyProtection="1">
      <alignment horizontal="center" vertical="center"/>
      <protection locked="0"/>
    </xf>
    <xf numFmtId="0" fontId="47" fillId="50" borderId="86" xfId="64" applyFont="1" applyFill="1" applyBorder="1" applyAlignment="1" applyProtection="1">
      <alignment horizontal="center"/>
    </xf>
    <xf numFmtId="0" fontId="47" fillId="50" borderId="14" xfId="64" applyFont="1" applyFill="1" applyBorder="1" applyAlignment="1" applyProtection="1">
      <alignment horizontal="center"/>
    </xf>
    <xf numFmtId="0" fontId="47" fillId="50" borderId="38" xfId="64" applyFont="1" applyFill="1" applyBorder="1" applyAlignment="1" applyProtection="1">
      <alignment horizontal="center"/>
    </xf>
    <xf numFmtId="0" fontId="47" fillId="50" borderId="30" xfId="64" applyFont="1" applyFill="1" applyBorder="1" applyAlignment="1" applyProtection="1">
      <alignment horizontal="center"/>
    </xf>
    <xf numFmtId="0" fontId="57" fillId="0" borderId="43" xfId="64" applyFont="1" applyBorder="1" applyAlignment="1" applyProtection="1">
      <alignment horizontal="center"/>
      <protection locked="0"/>
    </xf>
  </cellXfs>
  <cellStyles count="146">
    <cellStyle name="20% - ส่วนที่ถูกเน้น1" xfId="1"/>
    <cellStyle name="20% - ส่วนที่ถูกเน้น1 2" xfId="2"/>
    <cellStyle name="20% - ส่วนที่ถูกเน้น1 3" xfId="3"/>
    <cellStyle name="20% - ส่วนที่ถูกเน้น2" xfId="4"/>
    <cellStyle name="20% - ส่วนที่ถูกเน้น2 2" xfId="5"/>
    <cellStyle name="20% - ส่วนที่ถูกเน้น2 3" xfId="6"/>
    <cellStyle name="20% - ส่วนที่ถูกเน้น3" xfId="7"/>
    <cellStyle name="20% - ส่วนที่ถูกเน้น3 2" xfId="8"/>
    <cellStyle name="20% - ส่วนที่ถูกเน้น3 3" xfId="9"/>
    <cellStyle name="20% - ส่วนที่ถูกเน้น4" xfId="10"/>
    <cellStyle name="20% - ส่วนที่ถูกเน้น4 2" xfId="11"/>
    <cellStyle name="20% - ส่วนที่ถูกเน้น4 3" xfId="12"/>
    <cellStyle name="20% - ส่วนที่ถูกเน้น5" xfId="13"/>
    <cellStyle name="20% - ส่วนที่ถูกเน้น5 2" xfId="14"/>
    <cellStyle name="20% - ส่วนที่ถูกเน้น5 3" xfId="15"/>
    <cellStyle name="20% - ส่วนที่ถูกเน้น6" xfId="16"/>
    <cellStyle name="20% - ส่วนที่ถูกเน้น6 2" xfId="17"/>
    <cellStyle name="20% - ส่วนที่ถูกเน้น6 3" xfId="18"/>
    <cellStyle name="40% - ส่วนที่ถูกเน้น1" xfId="19"/>
    <cellStyle name="40% - ส่วนที่ถูกเน้น1 2" xfId="20"/>
    <cellStyle name="40% - ส่วนที่ถูกเน้น1 3" xfId="21"/>
    <cellStyle name="40% - ส่วนที่ถูกเน้น2" xfId="22"/>
    <cellStyle name="40% - ส่วนที่ถูกเน้น2 2" xfId="23"/>
    <cellStyle name="40% - ส่วนที่ถูกเน้น2 3" xfId="24"/>
    <cellStyle name="40% - ส่วนที่ถูกเน้น3" xfId="25"/>
    <cellStyle name="40% - ส่วนที่ถูกเน้น3 2" xfId="26"/>
    <cellStyle name="40% - ส่วนที่ถูกเน้น3 3" xfId="27"/>
    <cellStyle name="40% - ส่วนที่ถูกเน้น4" xfId="28"/>
    <cellStyle name="40% - ส่วนที่ถูกเน้น4 2" xfId="29"/>
    <cellStyle name="40% - ส่วนที่ถูกเน้น4 3" xfId="30"/>
    <cellStyle name="40% - ส่วนที่ถูกเน้น5" xfId="31"/>
    <cellStyle name="40% - ส่วนที่ถูกเน้น5 2" xfId="32"/>
    <cellStyle name="40% - ส่วนที่ถูกเน้น5 3" xfId="33"/>
    <cellStyle name="40% - ส่วนที่ถูกเน้น6" xfId="34"/>
    <cellStyle name="40% - ส่วนที่ถูกเน้น6 2" xfId="35"/>
    <cellStyle name="40% - ส่วนที่ถูกเน้น6 3" xfId="36"/>
    <cellStyle name="60% - ส่วนที่ถูกเน้น1" xfId="37"/>
    <cellStyle name="60% - ส่วนที่ถูกเน้น1 2" xfId="38"/>
    <cellStyle name="60% - ส่วนที่ถูกเน้น1 3" xfId="39"/>
    <cellStyle name="60% - ส่วนที่ถูกเน้น2" xfId="40"/>
    <cellStyle name="60% - ส่วนที่ถูกเน้น2 2" xfId="41"/>
    <cellStyle name="60% - ส่วนที่ถูกเน้น2 3" xfId="42"/>
    <cellStyle name="60% - ส่วนที่ถูกเน้น3" xfId="43"/>
    <cellStyle name="60% - ส่วนที่ถูกเน้น3 2" xfId="44"/>
    <cellStyle name="60% - ส่วนที่ถูกเน้น3 3" xfId="45"/>
    <cellStyle name="60% - ส่วนที่ถูกเน้น4" xfId="46"/>
    <cellStyle name="60% - ส่วนที่ถูกเน้น4 2" xfId="47"/>
    <cellStyle name="60% - ส่วนที่ถูกเน้น4 3" xfId="48"/>
    <cellStyle name="60% - ส่วนที่ถูกเน้น5" xfId="49"/>
    <cellStyle name="60% - ส่วนที่ถูกเน้น5 2" xfId="50"/>
    <cellStyle name="60% - ส่วนที่ถูกเน้น5 3" xfId="51"/>
    <cellStyle name="60% - ส่วนที่ถูกเน้น6" xfId="52"/>
    <cellStyle name="60% - ส่วนที่ถูกเน้น6 2" xfId="53"/>
    <cellStyle name="60% - ส่วนที่ถูกเน้น6 3" xfId="54"/>
    <cellStyle name="Comma" xfId="55" builtinId="3"/>
    <cellStyle name="Comma 2" xfId="56"/>
    <cellStyle name="Comma 2 2" xfId="57"/>
    <cellStyle name="Comma 3" xfId="58"/>
    <cellStyle name="Comma 4" xfId="59"/>
    <cellStyle name="Hyperlink" xfId="145" builtinId="8"/>
    <cellStyle name="Normal" xfId="0" builtinId="0"/>
    <cellStyle name="Normal 2" xfId="60"/>
    <cellStyle name="Normal 2 2" xfId="61"/>
    <cellStyle name="Normal 3" xfId="62"/>
    <cellStyle name="Normal 4" xfId="63"/>
    <cellStyle name="Normal 5" xfId="64"/>
    <cellStyle name="Percent" xfId="144" builtinId="5"/>
    <cellStyle name="Percent 2" xfId="65"/>
    <cellStyle name="Percent 2 2" xfId="66"/>
    <cellStyle name="Percent 3" xfId="67"/>
    <cellStyle name="การคำนวณ" xfId="68"/>
    <cellStyle name="การคำนวณ 2" xfId="69"/>
    <cellStyle name="การคำนวณ 3" xfId="70"/>
    <cellStyle name="ข้อความเตือน" xfId="71"/>
    <cellStyle name="ข้อความเตือน 2" xfId="72"/>
    <cellStyle name="ข้อความเตือน 3" xfId="73"/>
    <cellStyle name="ข้อความอธิบาย" xfId="74"/>
    <cellStyle name="ข้อความอธิบาย 2" xfId="75"/>
    <cellStyle name="ข้อความอธิบาย 3" xfId="76"/>
    <cellStyle name="เครื่องหมายจุลภาค 2" xfId="77"/>
    <cellStyle name="เครื่องหมายจุลภาค 3" xfId="78"/>
    <cellStyle name="ชื่อเรื่อง" xfId="79"/>
    <cellStyle name="ชื่อเรื่อง 2" xfId="80"/>
    <cellStyle name="ชื่อเรื่อง 3" xfId="81"/>
    <cellStyle name="เซลล์ตรวจสอบ" xfId="82"/>
    <cellStyle name="เซลล์ตรวจสอบ 2" xfId="83"/>
    <cellStyle name="เซลล์ตรวจสอบ 3" xfId="84"/>
    <cellStyle name="เซลล์ที่มีการเชื่อมโยง" xfId="85"/>
    <cellStyle name="เซลล์ที่มีการเชื่อมโยง 2" xfId="86"/>
    <cellStyle name="เซลล์ที่มีการเชื่อมโยง 3" xfId="87"/>
    <cellStyle name="ดี" xfId="88"/>
    <cellStyle name="ดี 2" xfId="89"/>
    <cellStyle name="ดี 3" xfId="90"/>
    <cellStyle name="ปกติ 2" xfId="91"/>
    <cellStyle name="ปกติ 3" xfId="92"/>
    <cellStyle name="ปกติ 4" xfId="93"/>
    <cellStyle name="ปกติ_Menu_SaverPlus" xfId="94"/>
    <cellStyle name="ป้อนค่า" xfId="95"/>
    <cellStyle name="ป้อนค่า 2" xfId="96"/>
    <cellStyle name="ป้อนค่า 3" xfId="97"/>
    <cellStyle name="ปานกลาง" xfId="98"/>
    <cellStyle name="ปานกลาง 2" xfId="99"/>
    <cellStyle name="ปานกลาง 3" xfId="100"/>
    <cellStyle name="เปอร์เซ็นต์ 2" xfId="101"/>
    <cellStyle name="ผลรวม" xfId="102"/>
    <cellStyle name="ผลรวม 2" xfId="103"/>
    <cellStyle name="ผลรวม 3" xfId="104"/>
    <cellStyle name="แย่" xfId="105"/>
    <cellStyle name="แย่ 2" xfId="106"/>
    <cellStyle name="แย่ 3" xfId="107"/>
    <cellStyle name="ส่วนที่ถูกเน้น1" xfId="108"/>
    <cellStyle name="ส่วนที่ถูกเน้น1 2" xfId="109"/>
    <cellStyle name="ส่วนที่ถูกเน้น1 3" xfId="110"/>
    <cellStyle name="ส่วนที่ถูกเน้น2" xfId="111"/>
    <cellStyle name="ส่วนที่ถูกเน้น2 2" xfId="112"/>
    <cellStyle name="ส่วนที่ถูกเน้น2 3" xfId="113"/>
    <cellStyle name="ส่วนที่ถูกเน้น3" xfId="114"/>
    <cellStyle name="ส่วนที่ถูกเน้น3 2" xfId="115"/>
    <cellStyle name="ส่วนที่ถูกเน้น3 3" xfId="116"/>
    <cellStyle name="ส่วนที่ถูกเน้น4" xfId="117"/>
    <cellStyle name="ส่วนที่ถูกเน้น4 2" xfId="118"/>
    <cellStyle name="ส่วนที่ถูกเน้น4 3" xfId="119"/>
    <cellStyle name="ส่วนที่ถูกเน้น5" xfId="120"/>
    <cellStyle name="ส่วนที่ถูกเน้น5 2" xfId="121"/>
    <cellStyle name="ส่วนที่ถูกเน้น5 3" xfId="122"/>
    <cellStyle name="ส่วนที่ถูกเน้น6" xfId="123"/>
    <cellStyle name="ส่วนที่ถูกเน้น6 2" xfId="124"/>
    <cellStyle name="ส่วนที่ถูกเน้น6 3" xfId="125"/>
    <cellStyle name="แสดงผล" xfId="126"/>
    <cellStyle name="แสดงผล 2" xfId="127"/>
    <cellStyle name="แสดงผล 3" xfId="128"/>
    <cellStyle name="หมายเหตุ" xfId="129"/>
    <cellStyle name="หมายเหตุ 2" xfId="130"/>
    <cellStyle name="หมายเหตุ 3" xfId="131"/>
    <cellStyle name="หัวเรื่อง 1" xfId="132"/>
    <cellStyle name="หัวเรื่อง 1 2" xfId="133"/>
    <cellStyle name="หัวเรื่อง 1 3" xfId="134"/>
    <cellStyle name="หัวเรื่อง 2" xfId="135"/>
    <cellStyle name="หัวเรื่อง 2 2" xfId="136"/>
    <cellStyle name="หัวเรื่อง 2 3" xfId="137"/>
    <cellStyle name="หัวเรื่อง 3" xfId="138"/>
    <cellStyle name="หัวเรื่อง 3 2" xfId="139"/>
    <cellStyle name="หัวเรื่อง 3 3" xfId="140"/>
    <cellStyle name="หัวเรื่อง 4" xfId="141"/>
    <cellStyle name="หัวเรื่อง 4 2" xfId="142"/>
    <cellStyle name="หัวเรื่อง 4 3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21166</xdr:colOff>
      <xdr:row>21</xdr:row>
      <xdr:rowOff>18714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11500"/>
          <a:ext cx="6455833" cy="2558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tabSelected="1" zoomScale="90" zoomScaleNormal="90" workbookViewId="0">
      <selection activeCell="D4" sqref="D4"/>
    </sheetView>
  </sheetViews>
  <sheetFormatPr defaultColWidth="9.140625" defaultRowHeight="20.25" x14ac:dyDescent="0.4"/>
  <cols>
    <col min="1" max="1" width="11.140625" style="155" customWidth="1"/>
    <col min="2" max="2" width="45.85546875" style="155" bestFit="1" customWidth="1"/>
    <col min="3" max="3" width="39.5703125" style="155" bestFit="1" customWidth="1"/>
    <col min="4" max="4" width="32.28515625" style="155" bestFit="1" customWidth="1"/>
    <col min="5" max="5" width="62.140625" style="155" bestFit="1" customWidth="1"/>
    <col min="6" max="6" width="39.7109375" style="155" customWidth="1"/>
    <col min="7" max="16384" width="9.140625" style="155"/>
  </cols>
  <sheetData>
    <row r="1" spans="1:12" ht="26.25" x14ac:dyDescent="0.55000000000000004">
      <c r="A1" s="295" t="s">
        <v>218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30" x14ac:dyDescent="0.65">
      <c r="A2" s="163" t="s">
        <v>237</v>
      </c>
      <c r="D2" s="156"/>
      <c r="E2" s="157"/>
    </row>
    <row r="3" spans="1:12" s="160" customFormat="1" ht="26.25" x14ac:dyDescent="0.55000000000000004">
      <c r="A3" s="159" t="s">
        <v>193</v>
      </c>
      <c r="B3" s="164" t="s">
        <v>219</v>
      </c>
      <c r="C3" s="164" t="s">
        <v>220</v>
      </c>
      <c r="D3" s="215" t="s">
        <v>236</v>
      </c>
      <c r="E3" s="164" t="s">
        <v>191</v>
      </c>
    </row>
    <row r="4" spans="1:12" x14ac:dyDescent="0.4">
      <c r="A4" s="158">
        <v>1</v>
      </c>
      <c r="B4" s="174" t="s">
        <v>189</v>
      </c>
      <c r="C4" s="266" t="s">
        <v>223</v>
      </c>
      <c r="D4" s="267" t="s">
        <v>225</v>
      </c>
      <c r="E4" s="155" t="s">
        <v>235</v>
      </c>
    </row>
    <row r="5" spans="1:12" x14ac:dyDescent="0.4">
      <c r="A5" s="158">
        <v>2</v>
      </c>
      <c r="B5" s="174" t="s">
        <v>233</v>
      </c>
      <c r="C5" s="266" t="s">
        <v>224</v>
      </c>
      <c r="D5" s="267" t="s">
        <v>226</v>
      </c>
      <c r="E5" s="155" t="s">
        <v>250</v>
      </c>
    </row>
    <row r="6" spans="1:12" x14ac:dyDescent="0.4">
      <c r="A6" s="158">
        <v>3</v>
      </c>
      <c r="B6" s="174" t="s">
        <v>242</v>
      </c>
      <c r="C6" s="266" t="s">
        <v>224</v>
      </c>
      <c r="D6" s="267" t="s">
        <v>227</v>
      </c>
      <c r="E6" s="155" t="s">
        <v>251</v>
      </c>
    </row>
    <row r="7" spans="1:12" x14ac:dyDescent="0.4">
      <c r="A7" s="158">
        <v>4</v>
      </c>
      <c r="B7" s="174" t="s">
        <v>190</v>
      </c>
      <c r="C7" s="266" t="s">
        <v>221</v>
      </c>
      <c r="D7" s="267" t="s">
        <v>228</v>
      </c>
      <c r="E7" s="155" t="s">
        <v>252</v>
      </c>
    </row>
    <row r="8" spans="1:12" x14ac:dyDescent="0.4">
      <c r="A8" s="158">
        <v>5</v>
      </c>
      <c r="B8" s="174" t="s">
        <v>192</v>
      </c>
      <c r="C8" s="266" t="s">
        <v>222</v>
      </c>
      <c r="D8" s="267" t="s">
        <v>229</v>
      </c>
      <c r="E8" s="157" t="s">
        <v>249</v>
      </c>
    </row>
    <row r="9" spans="1:12" ht="6" customHeight="1" x14ac:dyDescent="0.4"/>
    <row r="10" spans="1:12" ht="9.75" customHeight="1" x14ac:dyDescent="0.4"/>
    <row r="11" spans="1:12" ht="45.75" customHeight="1" x14ac:dyDescent="0.5">
      <c r="A11" s="296" t="s">
        <v>202</v>
      </c>
      <c r="B11" s="296"/>
      <c r="C11" s="296"/>
      <c r="E11" s="168"/>
    </row>
  </sheetData>
  <sheetProtection algorithmName="SHA-512" hashValue="jPo2e/Tkk3Wl260MF0jrGxus4tyjcm7xTg/vxQ/NAT8UZTQ7xoYtu4z1JiU47CTLtHRhaqB4m2dgJegRH2md+g==" saltValue="Vfl8plmTiMUeqyUg2DzGsw==" spinCount="100000" sheet="1" selectLockedCells="1"/>
  <mergeCells count="2">
    <mergeCell ref="A1:L1"/>
    <mergeCell ref="A11:C11"/>
  </mergeCells>
  <hyperlinks>
    <hyperlink ref="D4" location="'1.งบดุลส่วนบุคคล'!A1" display="1.งบดุลส่วนบุคคล"/>
    <hyperlink ref="D5" location="'2.งบรายได้และค่าใช้จ่าย'!A1" display="2.งบรายได้และค่าใช้จ่าย"/>
    <hyperlink ref="D7" location="'4.แบบสรุปรายละเอียดหนี้สิน'!A1" display="4.แบบสรุปรายละเอียดหนี้สิน"/>
    <hyperlink ref="D8" location="'5.คำนวณอัตราส่วนทางการเงิน'!A1" display="5.คำนวณอัตราส่วนทางการเงิน"/>
    <hyperlink ref="D6" location="'3.แบบบันทึกรายได้และค่าใช้จ่าย'!A1" display="3.แบบบันทึกรายได้และค่าใช้จ่าย"/>
  </hyperlink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1"/>
  <sheetViews>
    <sheetView showGridLines="0" zoomScaleNormal="100" zoomScalePageLayoutView="70" workbookViewId="0">
      <selection activeCell="E21" sqref="E21"/>
    </sheetView>
  </sheetViews>
  <sheetFormatPr defaultColWidth="9.140625" defaultRowHeight="15.75" customHeight="1" x14ac:dyDescent="0.25"/>
  <cols>
    <col min="1" max="1" width="2.5703125" style="1" customWidth="1"/>
    <col min="2" max="2" width="51.42578125" style="1" customWidth="1"/>
    <col min="3" max="3" width="14.28515625" style="1" customWidth="1"/>
    <col min="4" max="4" width="17.85546875" style="1" bestFit="1" customWidth="1"/>
    <col min="5" max="5" width="14.28515625" style="1" customWidth="1"/>
    <col min="6" max="6" width="17.85546875" style="1" bestFit="1" customWidth="1"/>
    <col min="7" max="7" width="2.5703125" style="18" customWidth="1"/>
    <col min="8" max="8" width="2.5703125" style="1" customWidth="1"/>
    <col min="9" max="9" width="51.42578125" style="1" customWidth="1"/>
    <col min="10" max="10" width="14.28515625" style="1" customWidth="1"/>
    <col min="11" max="11" width="17.85546875" style="1" bestFit="1" customWidth="1"/>
    <col min="12" max="12" width="14.28515625" style="1" customWidth="1"/>
    <col min="13" max="13" width="17.85546875" style="1" bestFit="1" customWidth="1"/>
    <col min="14" max="16384" width="9.140625" style="1"/>
  </cols>
  <sheetData>
    <row r="1" spans="1:13" ht="26.25" x14ac:dyDescent="0.25">
      <c r="A1" s="297" t="s">
        <v>213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22.5" x14ac:dyDescent="0.25">
      <c r="A2" s="298" t="s">
        <v>208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26.25" x14ac:dyDescent="0.25">
      <c r="A3" s="169" t="s">
        <v>238</v>
      </c>
      <c r="M3" s="171" t="s">
        <v>210</v>
      </c>
    </row>
    <row r="4" spans="1:13" ht="22.5" x14ac:dyDescent="0.25">
      <c r="A4" s="169" t="s">
        <v>245</v>
      </c>
    </row>
    <row r="5" spans="1:13" ht="26.25" customHeight="1" x14ac:dyDescent="0.25">
      <c r="A5" s="308" t="s">
        <v>180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3" ht="26.25" customHeight="1" x14ac:dyDescent="0.25">
      <c r="A6" s="309" t="s">
        <v>0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21" x14ac:dyDescent="0.45">
      <c r="A7" s="3"/>
      <c r="B7" s="2"/>
      <c r="C7" s="2"/>
      <c r="D7" s="2"/>
      <c r="E7" s="2"/>
      <c r="F7" s="2"/>
      <c r="G7" s="4"/>
      <c r="H7" s="2"/>
      <c r="I7" s="2"/>
      <c r="J7" s="2"/>
      <c r="K7" s="2"/>
      <c r="M7" s="5" t="s">
        <v>1</v>
      </c>
    </row>
    <row r="8" spans="1:13" ht="42" customHeight="1" x14ac:dyDescent="0.25">
      <c r="A8" s="299" t="s">
        <v>2</v>
      </c>
      <c r="B8" s="300"/>
      <c r="C8" s="300"/>
      <c r="D8" s="300"/>
      <c r="E8" s="301"/>
      <c r="F8" s="88"/>
      <c r="G8" s="4"/>
      <c r="H8" s="302" t="s">
        <v>3</v>
      </c>
      <c r="I8" s="303"/>
      <c r="J8" s="303"/>
      <c r="K8" s="303"/>
      <c r="L8" s="304"/>
      <c r="M8" s="90"/>
    </row>
    <row r="9" spans="1:13" ht="21" x14ac:dyDescent="0.25">
      <c r="A9" s="48" t="s">
        <v>4</v>
      </c>
      <c r="B9" s="39"/>
      <c r="C9" s="40" t="s">
        <v>160</v>
      </c>
      <c r="D9" s="89" t="s">
        <v>186</v>
      </c>
      <c r="E9" s="41" t="s">
        <v>161</v>
      </c>
      <c r="F9" s="89" t="s">
        <v>186</v>
      </c>
      <c r="G9" s="6"/>
      <c r="H9" s="48" t="s">
        <v>5</v>
      </c>
      <c r="I9" s="39"/>
      <c r="J9" s="40" t="s">
        <v>160</v>
      </c>
      <c r="K9" s="89" t="s">
        <v>186</v>
      </c>
      <c r="L9" s="41" t="s">
        <v>161</v>
      </c>
      <c r="M9" s="89" t="s">
        <v>186</v>
      </c>
    </row>
    <row r="10" spans="1:13" ht="21.75" customHeight="1" x14ac:dyDescent="0.25">
      <c r="A10" s="7"/>
      <c r="B10" s="75" t="s">
        <v>6</v>
      </c>
      <c r="C10" s="216">
        <v>3000</v>
      </c>
      <c r="D10" s="217">
        <f t="shared" ref="D10:D16" si="0">C10/$C$39</f>
        <v>1.1337868480725624E-3</v>
      </c>
      <c r="E10" s="55"/>
      <c r="F10" s="92" t="e">
        <f t="shared" ref="F10:F16" si="1">E10/$E$39</f>
        <v>#DIV/0!</v>
      </c>
      <c r="G10" s="6"/>
      <c r="H10" s="8"/>
      <c r="I10" s="75" t="s">
        <v>181</v>
      </c>
      <c r="J10" s="216">
        <v>30000</v>
      </c>
      <c r="K10" s="217">
        <f t="shared" ref="K10:K20" si="2">J10/$C$39</f>
        <v>1.1337868480725623E-2</v>
      </c>
      <c r="L10" s="55"/>
      <c r="M10" s="92" t="e">
        <f t="shared" ref="M10:M21" si="3">L10/$E$39</f>
        <v>#DIV/0!</v>
      </c>
    </row>
    <row r="11" spans="1:13" ht="21.75" customHeight="1" x14ac:dyDescent="0.25">
      <c r="A11" s="7"/>
      <c r="B11" s="75" t="s">
        <v>7</v>
      </c>
      <c r="C11" s="216">
        <v>15000</v>
      </c>
      <c r="D11" s="217">
        <f t="shared" si="0"/>
        <v>5.6689342403628117E-3</v>
      </c>
      <c r="E11" s="55"/>
      <c r="F11" s="92" t="e">
        <f t="shared" si="1"/>
        <v>#DIV/0!</v>
      </c>
      <c r="G11" s="6"/>
      <c r="H11" s="8"/>
      <c r="I11" s="75" t="s">
        <v>232</v>
      </c>
      <c r="J11" s="216">
        <v>30000</v>
      </c>
      <c r="K11" s="217">
        <f t="shared" si="2"/>
        <v>1.1337868480725623E-2</v>
      </c>
      <c r="L11" s="55"/>
      <c r="M11" s="92" t="e">
        <f t="shared" si="3"/>
        <v>#DIV/0!</v>
      </c>
    </row>
    <row r="12" spans="1:13" ht="21.75" customHeight="1" x14ac:dyDescent="0.25">
      <c r="A12" s="7"/>
      <c r="B12" s="75" t="s">
        <v>8</v>
      </c>
      <c r="C12" s="216">
        <v>18000</v>
      </c>
      <c r="D12" s="217">
        <f t="shared" si="0"/>
        <v>6.8027210884353739E-3</v>
      </c>
      <c r="E12" s="55"/>
      <c r="F12" s="92" t="e">
        <f t="shared" si="1"/>
        <v>#DIV/0!</v>
      </c>
      <c r="G12" s="6"/>
      <c r="H12" s="8"/>
      <c r="I12" s="75" t="s">
        <v>231</v>
      </c>
      <c r="J12" s="216"/>
      <c r="K12" s="217">
        <f t="shared" si="2"/>
        <v>0</v>
      </c>
      <c r="L12" s="55"/>
      <c r="M12" s="92" t="e">
        <f t="shared" si="3"/>
        <v>#DIV/0!</v>
      </c>
    </row>
    <row r="13" spans="1:13" ht="21.75" customHeight="1" x14ac:dyDescent="0.25">
      <c r="A13" s="9"/>
      <c r="B13" s="76" t="s">
        <v>9</v>
      </c>
      <c r="C13" s="216"/>
      <c r="D13" s="217">
        <f t="shared" si="0"/>
        <v>0</v>
      </c>
      <c r="E13" s="55"/>
      <c r="F13" s="92" t="e">
        <f t="shared" si="1"/>
        <v>#DIV/0!</v>
      </c>
      <c r="G13" s="6"/>
      <c r="H13" s="10"/>
      <c r="I13" s="75" t="s">
        <v>182</v>
      </c>
      <c r="J13" s="216">
        <v>10000</v>
      </c>
      <c r="K13" s="217">
        <f t="shared" si="2"/>
        <v>3.779289493575208E-3</v>
      </c>
      <c r="L13" s="55"/>
      <c r="M13" s="92" t="e">
        <f t="shared" si="3"/>
        <v>#DIV/0!</v>
      </c>
    </row>
    <row r="14" spans="1:13" ht="21.75" customHeight="1" x14ac:dyDescent="0.25">
      <c r="A14" s="9"/>
      <c r="B14" s="76" t="s">
        <v>9</v>
      </c>
      <c r="C14" s="216"/>
      <c r="D14" s="217">
        <f t="shared" si="0"/>
        <v>0</v>
      </c>
      <c r="E14" s="55"/>
      <c r="F14" s="92" t="e">
        <f t="shared" si="1"/>
        <v>#DIV/0!</v>
      </c>
      <c r="G14" s="6"/>
      <c r="H14" s="10"/>
      <c r="I14" s="76" t="s">
        <v>10</v>
      </c>
      <c r="J14" s="216">
        <v>5000</v>
      </c>
      <c r="K14" s="217">
        <f t="shared" si="2"/>
        <v>1.889644746787604E-3</v>
      </c>
      <c r="L14" s="55"/>
      <c r="M14" s="92" t="e">
        <f t="shared" si="3"/>
        <v>#DIV/0!</v>
      </c>
    </row>
    <row r="15" spans="1:13" ht="21.75" customHeight="1" x14ac:dyDescent="0.25">
      <c r="A15" s="9"/>
      <c r="B15" s="76" t="s">
        <v>9</v>
      </c>
      <c r="C15" s="216"/>
      <c r="D15" s="217">
        <f t="shared" si="0"/>
        <v>0</v>
      </c>
      <c r="E15" s="55"/>
      <c r="F15" s="92" t="e">
        <f t="shared" si="1"/>
        <v>#DIV/0!</v>
      </c>
      <c r="G15" s="6"/>
      <c r="H15" s="10"/>
      <c r="I15" s="76" t="s">
        <v>194</v>
      </c>
      <c r="J15" s="216"/>
      <c r="K15" s="217">
        <f t="shared" si="2"/>
        <v>0</v>
      </c>
      <c r="L15" s="55"/>
      <c r="M15" s="92" t="e">
        <f t="shared" si="3"/>
        <v>#DIV/0!</v>
      </c>
    </row>
    <row r="16" spans="1:13" ht="21.75" customHeight="1" x14ac:dyDescent="0.25">
      <c r="A16" s="108"/>
      <c r="B16" s="109" t="s">
        <v>11</v>
      </c>
      <c r="C16" s="107">
        <f>SUM(C10:C15)</f>
        <v>36000</v>
      </c>
      <c r="D16" s="110">
        <f t="shared" si="0"/>
        <v>1.3605442176870748E-2</v>
      </c>
      <c r="E16" s="107">
        <f>SUM(E10:E15)</f>
        <v>0</v>
      </c>
      <c r="F16" s="110" t="e">
        <f t="shared" si="1"/>
        <v>#DIV/0!</v>
      </c>
      <c r="G16" s="111"/>
      <c r="H16" s="10"/>
      <c r="I16" s="76" t="s">
        <v>194</v>
      </c>
      <c r="J16" s="216"/>
      <c r="K16" s="217">
        <f t="shared" si="2"/>
        <v>0</v>
      </c>
      <c r="L16" s="55"/>
      <c r="M16" s="92" t="e">
        <f t="shared" si="3"/>
        <v>#DIV/0!</v>
      </c>
    </row>
    <row r="17" spans="1:13" ht="21" x14ac:dyDescent="0.25">
      <c r="A17" s="48" t="s">
        <v>13</v>
      </c>
      <c r="B17" s="39"/>
      <c r="C17" s="40" t="s">
        <v>160</v>
      </c>
      <c r="D17" s="89" t="s">
        <v>186</v>
      </c>
      <c r="E17" s="41" t="s">
        <v>161</v>
      </c>
      <c r="F17" s="89" t="s">
        <v>186</v>
      </c>
      <c r="G17" s="6"/>
      <c r="H17" s="10"/>
      <c r="I17" s="76" t="s">
        <v>194</v>
      </c>
      <c r="J17" s="216"/>
      <c r="K17" s="217">
        <f t="shared" si="2"/>
        <v>0</v>
      </c>
      <c r="L17" s="55"/>
      <c r="M17" s="92" t="e">
        <f t="shared" si="3"/>
        <v>#DIV/0!</v>
      </c>
    </row>
    <row r="18" spans="1:13" ht="21.75" customHeight="1" x14ac:dyDescent="0.25">
      <c r="A18" s="8"/>
      <c r="B18" s="75" t="s">
        <v>15</v>
      </c>
      <c r="C18" s="216">
        <v>50000</v>
      </c>
      <c r="D18" s="217">
        <f t="shared" ref="D18:D30" si="4">C18/$C$39</f>
        <v>1.889644746787604E-2</v>
      </c>
      <c r="E18" s="55"/>
      <c r="F18" s="92" t="e">
        <f t="shared" ref="F18:F30" si="5">E18/$E$39</f>
        <v>#DIV/0!</v>
      </c>
      <c r="G18" s="6"/>
      <c r="H18" s="10"/>
      <c r="I18" s="76" t="s">
        <v>194</v>
      </c>
      <c r="J18" s="216"/>
      <c r="K18" s="217">
        <f t="shared" si="2"/>
        <v>0</v>
      </c>
      <c r="L18" s="55"/>
      <c r="M18" s="92" t="e">
        <f t="shared" si="3"/>
        <v>#DIV/0!</v>
      </c>
    </row>
    <row r="19" spans="1:13" ht="21.75" customHeight="1" x14ac:dyDescent="0.25">
      <c r="A19" s="8"/>
      <c r="B19" s="77" t="s">
        <v>17</v>
      </c>
      <c r="C19" s="216">
        <v>100000</v>
      </c>
      <c r="D19" s="217">
        <f t="shared" si="4"/>
        <v>3.779289493575208E-2</v>
      </c>
      <c r="E19" s="55"/>
      <c r="F19" s="92" t="e">
        <f t="shared" si="5"/>
        <v>#DIV/0!</v>
      </c>
      <c r="G19" s="6"/>
      <c r="H19" s="10"/>
      <c r="I19" s="76" t="s">
        <v>194</v>
      </c>
      <c r="J19" s="216"/>
      <c r="K19" s="217">
        <f t="shared" si="2"/>
        <v>0</v>
      </c>
      <c r="L19" s="55"/>
      <c r="M19" s="92" t="e">
        <f t="shared" si="3"/>
        <v>#DIV/0!</v>
      </c>
    </row>
    <row r="20" spans="1:13" ht="40.5" x14ac:dyDescent="0.25">
      <c r="A20" s="10"/>
      <c r="B20" s="77" t="s">
        <v>19</v>
      </c>
      <c r="C20" s="218">
        <v>100000</v>
      </c>
      <c r="D20" s="217">
        <f t="shared" si="4"/>
        <v>3.779289493575208E-2</v>
      </c>
      <c r="E20" s="56"/>
      <c r="F20" s="92" t="e">
        <f t="shared" si="5"/>
        <v>#DIV/0!</v>
      </c>
      <c r="G20" s="6"/>
      <c r="H20" s="10"/>
      <c r="I20" s="76" t="s">
        <v>194</v>
      </c>
      <c r="J20" s="216"/>
      <c r="K20" s="217">
        <f t="shared" si="2"/>
        <v>0</v>
      </c>
      <c r="L20" s="55"/>
      <c r="M20" s="92" t="e">
        <f t="shared" si="3"/>
        <v>#DIV/0!</v>
      </c>
    </row>
    <row r="21" spans="1:13" ht="21.75" customHeight="1" x14ac:dyDescent="0.25">
      <c r="A21" s="10"/>
      <c r="B21" s="76" t="s">
        <v>21</v>
      </c>
      <c r="C21" s="218"/>
      <c r="D21" s="217">
        <f t="shared" si="4"/>
        <v>0</v>
      </c>
      <c r="E21" s="56"/>
      <c r="F21" s="92" t="e">
        <f t="shared" si="5"/>
        <v>#DIV/0!</v>
      </c>
      <c r="G21" s="6"/>
      <c r="H21" s="108"/>
      <c r="I21" s="109" t="s">
        <v>12</v>
      </c>
      <c r="J21" s="107">
        <f>SUM(J10:J20)</f>
        <v>75000</v>
      </c>
      <c r="K21" s="110">
        <f>J21/$C$39</f>
        <v>2.834467120181406E-2</v>
      </c>
      <c r="L21" s="107">
        <f>SUM(L10:L20)</f>
        <v>0</v>
      </c>
      <c r="M21" s="110" t="e">
        <f t="shared" si="3"/>
        <v>#DIV/0!</v>
      </c>
    </row>
    <row r="22" spans="1:13" ht="21.75" customHeight="1" x14ac:dyDescent="0.25">
      <c r="A22" s="10"/>
      <c r="B22" s="76" t="s">
        <v>234</v>
      </c>
      <c r="C22" s="218"/>
      <c r="D22" s="217">
        <f t="shared" si="4"/>
        <v>0</v>
      </c>
      <c r="E22" s="56"/>
      <c r="F22" s="92" t="e">
        <f t="shared" si="5"/>
        <v>#DIV/0!</v>
      </c>
      <c r="G22" s="6"/>
      <c r="H22" s="48" t="s">
        <v>14</v>
      </c>
      <c r="I22" s="39"/>
      <c r="J22" s="40" t="s">
        <v>160</v>
      </c>
      <c r="K22" s="89" t="s">
        <v>186</v>
      </c>
      <c r="L22" s="41" t="s">
        <v>161</v>
      </c>
      <c r="M22" s="89" t="s">
        <v>186</v>
      </c>
    </row>
    <row r="23" spans="1:13" ht="21.75" customHeight="1" x14ac:dyDescent="0.25">
      <c r="A23" s="10"/>
      <c r="B23" s="75" t="s">
        <v>23</v>
      </c>
      <c r="C23" s="216"/>
      <c r="D23" s="217">
        <f t="shared" si="4"/>
        <v>0</v>
      </c>
      <c r="E23" s="56"/>
      <c r="F23" s="92" t="e">
        <f t="shared" si="5"/>
        <v>#DIV/0!</v>
      </c>
      <c r="G23" s="6"/>
      <c r="H23" s="8"/>
      <c r="I23" s="75" t="s">
        <v>16</v>
      </c>
      <c r="J23" s="216">
        <v>100000</v>
      </c>
      <c r="K23" s="217">
        <f t="shared" ref="K23:K30" si="6">J23/$C$39</f>
        <v>3.779289493575208E-2</v>
      </c>
      <c r="L23" s="55"/>
      <c r="M23" s="92" t="e">
        <f t="shared" ref="M23:M30" si="7">L23/$E$39</f>
        <v>#DIV/0!</v>
      </c>
    </row>
    <row r="24" spans="1:13" ht="21.75" customHeight="1" x14ac:dyDescent="0.25">
      <c r="A24" s="8"/>
      <c r="B24" s="75" t="s">
        <v>24</v>
      </c>
      <c r="C24" s="216">
        <v>5000</v>
      </c>
      <c r="D24" s="217">
        <f t="shared" si="4"/>
        <v>1.889644746787604E-3</v>
      </c>
      <c r="E24" s="56"/>
      <c r="F24" s="92" t="e">
        <f t="shared" si="5"/>
        <v>#DIV/0!</v>
      </c>
      <c r="G24" s="6"/>
      <c r="H24" s="8"/>
      <c r="I24" s="75" t="s">
        <v>18</v>
      </c>
      <c r="J24" s="216">
        <v>200000</v>
      </c>
      <c r="K24" s="217">
        <f t="shared" si="6"/>
        <v>7.5585789871504161E-2</v>
      </c>
      <c r="L24" s="55"/>
      <c r="M24" s="92" t="e">
        <f t="shared" si="7"/>
        <v>#DIV/0!</v>
      </c>
    </row>
    <row r="25" spans="1:13" ht="21.75" customHeight="1" x14ac:dyDescent="0.25">
      <c r="A25" s="8"/>
      <c r="B25" s="75" t="s">
        <v>25</v>
      </c>
      <c r="C25" s="216"/>
      <c r="D25" s="217">
        <f t="shared" si="4"/>
        <v>0</v>
      </c>
      <c r="E25" s="55"/>
      <c r="F25" s="92" t="e">
        <f t="shared" si="5"/>
        <v>#DIV/0!</v>
      </c>
      <c r="G25" s="6"/>
      <c r="H25" s="8"/>
      <c r="I25" s="75" t="s">
        <v>20</v>
      </c>
      <c r="J25" s="216">
        <v>1500000</v>
      </c>
      <c r="K25" s="217">
        <f t="shared" si="6"/>
        <v>0.56689342403628118</v>
      </c>
      <c r="L25" s="55"/>
      <c r="M25" s="92" t="e">
        <f t="shared" si="7"/>
        <v>#DIV/0!</v>
      </c>
    </row>
    <row r="26" spans="1:13" ht="21.75" customHeight="1" x14ac:dyDescent="0.25">
      <c r="A26" s="8"/>
      <c r="B26" s="75" t="s">
        <v>26</v>
      </c>
      <c r="C26" s="216"/>
      <c r="D26" s="217">
        <f t="shared" si="4"/>
        <v>0</v>
      </c>
      <c r="E26" s="55"/>
      <c r="F26" s="92" t="e">
        <f t="shared" si="5"/>
        <v>#DIV/0!</v>
      </c>
      <c r="G26" s="6"/>
      <c r="H26" s="10"/>
      <c r="I26" s="76" t="s">
        <v>22</v>
      </c>
      <c r="J26" s="216">
        <v>50000</v>
      </c>
      <c r="K26" s="217">
        <f t="shared" si="6"/>
        <v>1.889644746787604E-2</v>
      </c>
      <c r="L26" s="55"/>
      <c r="M26" s="92" t="e">
        <f t="shared" si="7"/>
        <v>#DIV/0!</v>
      </c>
    </row>
    <row r="27" spans="1:13" ht="21.75" customHeight="1" x14ac:dyDescent="0.25">
      <c r="A27" s="8"/>
      <c r="B27" s="76" t="s">
        <v>28</v>
      </c>
      <c r="C27" s="216">
        <v>5000</v>
      </c>
      <c r="D27" s="217">
        <f t="shared" si="4"/>
        <v>1.889644746787604E-3</v>
      </c>
      <c r="E27" s="55"/>
      <c r="F27" s="92" t="e">
        <f t="shared" si="5"/>
        <v>#DIV/0!</v>
      </c>
      <c r="G27" s="6"/>
      <c r="H27" s="10"/>
      <c r="I27" s="76" t="s">
        <v>22</v>
      </c>
      <c r="J27" s="216">
        <v>50000</v>
      </c>
      <c r="K27" s="217">
        <f t="shared" si="6"/>
        <v>1.889644746787604E-2</v>
      </c>
      <c r="L27" s="55"/>
      <c r="M27" s="92" t="e">
        <f t="shared" si="7"/>
        <v>#DIV/0!</v>
      </c>
    </row>
    <row r="28" spans="1:13" ht="21.75" customHeight="1" x14ac:dyDescent="0.25">
      <c r="A28" s="8"/>
      <c r="B28" s="76" t="s">
        <v>22</v>
      </c>
      <c r="C28" s="216"/>
      <c r="D28" s="217">
        <f t="shared" si="4"/>
        <v>0</v>
      </c>
      <c r="E28" s="55"/>
      <c r="F28" s="92" t="e">
        <f t="shared" si="5"/>
        <v>#DIV/0!</v>
      </c>
      <c r="G28" s="6"/>
      <c r="H28" s="10"/>
      <c r="I28" s="76" t="s">
        <v>22</v>
      </c>
      <c r="J28" s="216"/>
      <c r="K28" s="217">
        <f t="shared" si="6"/>
        <v>0</v>
      </c>
      <c r="L28" s="55"/>
      <c r="M28" s="92" t="e">
        <f t="shared" si="7"/>
        <v>#DIV/0!</v>
      </c>
    </row>
    <row r="29" spans="1:13" ht="21.75" customHeight="1" x14ac:dyDescent="0.25">
      <c r="A29" s="8"/>
      <c r="B29" s="76" t="s">
        <v>22</v>
      </c>
      <c r="C29" s="216"/>
      <c r="D29" s="217">
        <f t="shared" si="4"/>
        <v>0</v>
      </c>
      <c r="E29" s="55"/>
      <c r="F29" s="92" t="e">
        <f t="shared" si="5"/>
        <v>#DIV/0!</v>
      </c>
      <c r="G29" s="6"/>
      <c r="H29" s="10"/>
      <c r="I29" s="76" t="s">
        <v>22</v>
      </c>
      <c r="J29" s="216"/>
      <c r="K29" s="217">
        <f t="shared" ref="K29" si="8">J29/$C$39</f>
        <v>0</v>
      </c>
      <c r="L29" s="55"/>
      <c r="M29" s="92" t="e">
        <f t="shared" ref="M29" si="9">L29/$E$39</f>
        <v>#DIV/0!</v>
      </c>
    </row>
    <row r="30" spans="1:13" ht="21" x14ac:dyDescent="0.25">
      <c r="A30" s="108"/>
      <c r="B30" s="109" t="s">
        <v>30</v>
      </c>
      <c r="C30" s="107">
        <f>SUM(C18:C29)</f>
        <v>260000</v>
      </c>
      <c r="D30" s="110">
        <f t="shared" si="4"/>
        <v>9.8261526832955401E-2</v>
      </c>
      <c r="E30" s="107">
        <f>SUM(E18:E29)</f>
        <v>0</v>
      </c>
      <c r="F30" s="110" t="e">
        <f t="shared" si="5"/>
        <v>#DIV/0!</v>
      </c>
      <c r="G30" s="11"/>
      <c r="H30" s="10"/>
      <c r="I30" s="76" t="s">
        <v>22</v>
      </c>
      <c r="J30" s="216"/>
      <c r="K30" s="217">
        <f t="shared" si="6"/>
        <v>0</v>
      </c>
      <c r="L30" s="55"/>
      <c r="M30" s="92" t="e">
        <f t="shared" si="7"/>
        <v>#DIV/0!</v>
      </c>
    </row>
    <row r="31" spans="1:13" ht="21.75" customHeight="1" x14ac:dyDescent="0.25">
      <c r="A31" s="112" t="s">
        <v>31</v>
      </c>
      <c r="B31" s="113"/>
      <c r="C31" s="114" t="s">
        <v>160</v>
      </c>
      <c r="D31" s="115" t="s">
        <v>186</v>
      </c>
      <c r="E31" s="116" t="s">
        <v>161</v>
      </c>
      <c r="F31" s="115" t="s">
        <v>186</v>
      </c>
      <c r="G31" s="11"/>
      <c r="H31" s="10"/>
      <c r="I31" s="76" t="s">
        <v>22</v>
      </c>
      <c r="J31" s="216"/>
      <c r="K31" s="217">
        <f>J31/$C$39</f>
        <v>0</v>
      </c>
      <c r="L31" s="55"/>
      <c r="M31" s="92" t="e">
        <f>L31/$E$39</f>
        <v>#DIV/0!</v>
      </c>
    </row>
    <row r="32" spans="1:13" ht="21.75" customHeight="1" x14ac:dyDescent="0.25">
      <c r="A32" s="8"/>
      <c r="B32" s="75" t="s">
        <v>33</v>
      </c>
      <c r="C32" s="216">
        <v>2000000</v>
      </c>
      <c r="D32" s="217">
        <f t="shared" ref="D32:D39" si="10">C32/$C$39</f>
        <v>0.75585789871504161</v>
      </c>
      <c r="E32" s="55"/>
      <c r="F32" s="92" t="e">
        <f t="shared" ref="F32:F39" si="11">E32/$E$39</f>
        <v>#DIV/0!</v>
      </c>
      <c r="G32" s="11"/>
      <c r="H32" s="108"/>
      <c r="I32" s="109" t="s">
        <v>27</v>
      </c>
      <c r="J32" s="107">
        <f>SUM(J23:J31)</f>
        <v>1900000</v>
      </c>
      <c r="K32" s="110">
        <f>J32/$C$39</f>
        <v>0.7180650037792895</v>
      </c>
      <c r="L32" s="107">
        <f>SUM(L23:L31)</f>
        <v>0</v>
      </c>
      <c r="M32" s="110" t="e">
        <f>L32/$E$39</f>
        <v>#DIV/0!</v>
      </c>
    </row>
    <row r="33" spans="1:13" ht="21.75" customHeight="1" x14ac:dyDescent="0.25">
      <c r="A33" s="8"/>
      <c r="B33" s="75" t="s">
        <v>35</v>
      </c>
      <c r="C33" s="216">
        <v>300000</v>
      </c>
      <c r="D33" s="217">
        <f t="shared" si="10"/>
        <v>0.11337868480725624</v>
      </c>
      <c r="E33" s="55"/>
      <c r="F33" s="92" t="e">
        <f t="shared" si="11"/>
        <v>#DIV/0!</v>
      </c>
      <c r="G33" s="11"/>
      <c r="H33" s="117"/>
      <c r="I33" s="118" t="s">
        <v>29</v>
      </c>
      <c r="J33" s="119">
        <f>J21+J32</f>
        <v>1975000</v>
      </c>
      <c r="K33" s="120">
        <f>J33/$C$39</f>
        <v>0.74640967498110355</v>
      </c>
      <c r="L33" s="119">
        <f>L21+L32</f>
        <v>0</v>
      </c>
      <c r="M33" s="120" t="e">
        <f>L33/$E$39</f>
        <v>#DIV/0!</v>
      </c>
    </row>
    <row r="34" spans="1:13" ht="21.75" customHeight="1" x14ac:dyDescent="0.25">
      <c r="A34" s="8"/>
      <c r="B34" s="75" t="s">
        <v>36</v>
      </c>
      <c r="C34" s="216">
        <v>50000</v>
      </c>
      <c r="D34" s="217">
        <f t="shared" si="10"/>
        <v>1.889644746787604E-2</v>
      </c>
      <c r="E34" s="55"/>
      <c r="F34" s="92" t="e">
        <f t="shared" si="11"/>
        <v>#DIV/0!</v>
      </c>
      <c r="G34" s="11"/>
      <c r="H34" s="11"/>
      <c r="I34" s="6"/>
      <c r="J34" s="12"/>
      <c r="K34" s="12"/>
      <c r="L34" s="12"/>
      <c r="M34" s="12"/>
    </row>
    <row r="35" spans="1:13" ht="21.75" customHeight="1" x14ac:dyDescent="0.25">
      <c r="A35" s="8"/>
      <c r="B35" s="75" t="s">
        <v>38</v>
      </c>
      <c r="C35" s="216"/>
      <c r="D35" s="217">
        <f t="shared" si="10"/>
        <v>0</v>
      </c>
      <c r="E35" s="55"/>
      <c r="F35" s="92" t="e">
        <f t="shared" si="11"/>
        <v>#DIV/0!</v>
      </c>
      <c r="G35" s="11"/>
      <c r="H35" s="305" t="s">
        <v>32</v>
      </c>
      <c r="I35" s="306"/>
      <c r="J35" s="306"/>
      <c r="K35" s="306"/>
      <c r="L35" s="307"/>
      <c r="M35" s="91"/>
    </row>
    <row r="36" spans="1:13" ht="21.75" customHeight="1" x14ac:dyDescent="0.25">
      <c r="A36" s="8"/>
      <c r="B36" s="75" t="s">
        <v>195</v>
      </c>
      <c r="C36" s="216"/>
      <c r="D36" s="217">
        <f t="shared" si="10"/>
        <v>0</v>
      </c>
      <c r="E36" s="55"/>
      <c r="F36" s="92" t="e">
        <f t="shared" si="11"/>
        <v>#DIV/0!</v>
      </c>
      <c r="G36" s="11"/>
      <c r="H36" s="13"/>
      <c r="I36" s="14" t="s">
        <v>34</v>
      </c>
      <c r="J36" s="219">
        <f>C39</f>
        <v>2646000</v>
      </c>
      <c r="K36" s="217">
        <f>J36/$C$39</f>
        <v>1</v>
      </c>
      <c r="L36" s="175">
        <f>E39</f>
        <v>0</v>
      </c>
      <c r="M36" s="92" t="e">
        <f>L36/$E$39</f>
        <v>#DIV/0!</v>
      </c>
    </row>
    <row r="37" spans="1:13" ht="21.75" customHeight="1" x14ac:dyDescent="0.25">
      <c r="A37" s="8"/>
      <c r="B37" s="75" t="s">
        <v>195</v>
      </c>
      <c r="C37" s="216"/>
      <c r="D37" s="217">
        <f t="shared" si="10"/>
        <v>0</v>
      </c>
      <c r="E37" s="55"/>
      <c r="F37" s="92" t="e">
        <f t="shared" si="11"/>
        <v>#DIV/0!</v>
      </c>
      <c r="G37" s="1"/>
      <c r="H37" s="15"/>
      <c r="I37" s="16" t="s">
        <v>29</v>
      </c>
      <c r="J37" s="220">
        <f>J33</f>
        <v>1975000</v>
      </c>
      <c r="K37" s="217">
        <f>J37/$C$39</f>
        <v>0.74640967498110355</v>
      </c>
      <c r="L37" s="176">
        <f>L33</f>
        <v>0</v>
      </c>
      <c r="M37" s="92" t="e">
        <f>L37/$E$39</f>
        <v>#DIV/0!</v>
      </c>
    </row>
    <row r="38" spans="1:13" ht="21.75" customHeight="1" x14ac:dyDescent="0.25">
      <c r="A38" s="108"/>
      <c r="B38" s="109" t="s">
        <v>39</v>
      </c>
      <c r="C38" s="107">
        <f>SUM(C32:C37)</f>
        <v>2350000</v>
      </c>
      <c r="D38" s="110">
        <f t="shared" si="10"/>
        <v>0.88813303099017382</v>
      </c>
      <c r="E38" s="107">
        <f>SUM(E32:E37)</f>
        <v>0</v>
      </c>
      <c r="F38" s="110" t="e">
        <f t="shared" si="11"/>
        <v>#DIV/0!</v>
      </c>
      <c r="G38" s="1"/>
      <c r="H38" s="42"/>
      <c r="I38" s="43" t="s">
        <v>37</v>
      </c>
      <c r="J38" s="45">
        <f>J36-J37</f>
        <v>671000</v>
      </c>
      <c r="K38" s="93">
        <f>J38/$C$39</f>
        <v>0.25359032501889645</v>
      </c>
      <c r="L38" s="45">
        <f>L36-L37</f>
        <v>0</v>
      </c>
      <c r="M38" s="93" t="e">
        <f>L38/$E$39</f>
        <v>#DIV/0!</v>
      </c>
    </row>
    <row r="39" spans="1:13" ht="22.5" customHeight="1" x14ac:dyDescent="0.25">
      <c r="A39" s="117"/>
      <c r="B39" s="118" t="s">
        <v>34</v>
      </c>
      <c r="C39" s="119">
        <f>C16+C30+C38</f>
        <v>2646000</v>
      </c>
      <c r="D39" s="120">
        <f t="shared" si="10"/>
        <v>1</v>
      </c>
      <c r="E39" s="119">
        <f>E16+E30+E38</f>
        <v>0</v>
      </c>
      <c r="F39" s="120" t="e">
        <f t="shared" si="11"/>
        <v>#DIV/0!</v>
      </c>
      <c r="G39" s="1"/>
      <c r="H39" s="42"/>
      <c r="I39" s="43" t="s">
        <v>185</v>
      </c>
      <c r="J39" s="45">
        <f>J33+J38</f>
        <v>2646000</v>
      </c>
      <c r="K39" s="93">
        <f>J39/$C$39</f>
        <v>1</v>
      </c>
      <c r="L39" s="45">
        <f>L33+L38</f>
        <v>0</v>
      </c>
      <c r="M39" s="93" t="e">
        <f>L39/$E$39</f>
        <v>#DIV/0!</v>
      </c>
    </row>
    <row r="40" spans="1:13" s="17" customFormat="1" ht="22.5" customHeight="1" x14ac:dyDescent="0.25">
      <c r="A40" s="1"/>
      <c r="B40" s="1"/>
      <c r="C40" s="1"/>
      <c r="D40" s="1"/>
      <c r="E40" s="1"/>
      <c r="F40" s="1"/>
      <c r="H40" s="1"/>
      <c r="I40" s="1"/>
      <c r="J40" s="1"/>
      <c r="K40" s="1"/>
      <c r="L40" s="1"/>
      <c r="M40" s="1"/>
    </row>
    <row r="41" spans="1:13" ht="22.5" customHeight="1" x14ac:dyDescent="0.25">
      <c r="G41" s="1"/>
    </row>
    <row r="42" spans="1:13" ht="22.5" customHeight="1" x14ac:dyDescent="0.25"/>
    <row r="43" spans="1:13" ht="22.5" customHeight="1" x14ac:dyDescent="0.25"/>
    <row r="44" spans="1:13" ht="22.5" customHeight="1" x14ac:dyDescent="0.25">
      <c r="H44" s="17"/>
      <c r="I44" s="17"/>
      <c r="J44" s="17"/>
      <c r="K44" s="17"/>
    </row>
    <row r="45" spans="1:13" ht="22.5" customHeight="1" x14ac:dyDescent="0.25"/>
    <row r="46" spans="1:13" ht="22.5" customHeight="1" x14ac:dyDescent="0.25"/>
    <row r="47" spans="1:13" ht="22.5" customHeight="1" x14ac:dyDescent="0.25"/>
    <row r="48" spans="1:13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  <row r="101" ht="22.5" customHeight="1" x14ac:dyDescent="0.25"/>
    <row r="102" ht="22.5" customHeight="1" x14ac:dyDescent="0.25"/>
    <row r="103" ht="22.5" customHeight="1" x14ac:dyDescent="0.25"/>
    <row r="104" ht="22.5" customHeight="1" x14ac:dyDescent="0.25"/>
    <row r="105" ht="22.5" customHeight="1" x14ac:dyDescent="0.25"/>
    <row r="106" ht="22.5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  <row r="119" ht="22.5" customHeight="1" x14ac:dyDescent="0.25"/>
    <row r="120" ht="22.5" customHeight="1" x14ac:dyDescent="0.25"/>
    <row r="121" ht="22.5" customHeight="1" x14ac:dyDescent="0.25"/>
    <row r="122" ht="22.5" customHeight="1" x14ac:dyDescent="0.25"/>
    <row r="123" ht="22.5" customHeight="1" x14ac:dyDescent="0.25"/>
    <row r="124" ht="22.5" customHeight="1" x14ac:dyDescent="0.25"/>
    <row r="125" ht="22.5" customHeight="1" x14ac:dyDescent="0.25"/>
    <row r="126" ht="22.5" customHeight="1" x14ac:dyDescent="0.25"/>
    <row r="127" ht="22.5" customHeight="1" x14ac:dyDescent="0.25"/>
    <row r="128" ht="22.5" customHeight="1" x14ac:dyDescent="0.25"/>
    <row r="129" ht="22.5" customHeight="1" x14ac:dyDescent="0.25"/>
    <row r="130" ht="22.5" customHeight="1" x14ac:dyDescent="0.25"/>
    <row r="131" ht="22.5" customHeight="1" x14ac:dyDescent="0.25"/>
    <row r="132" ht="22.5" customHeight="1" x14ac:dyDescent="0.25"/>
    <row r="133" ht="22.5" customHeight="1" x14ac:dyDescent="0.25"/>
    <row r="134" ht="22.5" customHeight="1" x14ac:dyDescent="0.25"/>
    <row r="135" ht="22.5" customHeight="1" x14ac:dyDescent="0.25"/>
    <row r="136" ht="22.5" customHeight="1" x14ac:dyDescent="0.25"/>
    <row r="137" ht="22.5" customHeight="1" x14ac:dyDescent="0.25"/>
    <row r="138" ht="22.5" customHeight="1" x14ac:dyDescent="0.25"/>
    <row r="139" ht="22.5" customHeight="1" x14ac:dyDescent="0.25"/>
    <row r="140" ht="22.5" customHeight="1" x14ac:dyDescent="0.25"/>
    <row r="141" ht="22.5" customHeight="1" x14ac:dyDescent="0.25"/>
    <row r="142" ht="22.5" customHeight="1" x14ac:dyDescent="0.25"/>
    <row r="143" ht="22.5" customHeight="1" x14ac:dyDescent="0.25"/>
    <row r="144" ht="22.5" customHeight="1" x14ac:dyDescent="0.25"/>
    <row r="145" ht="22.5" customHeight="1" x14ac:dyDescent="0.25"/>
    <row r="146" ht="22.5" customHeight="1" x14ac:dyDescent="0.25"/>
    <row r="147" ht="22.5" customHeight="1" x14ac:dyDescent="0.25"/>
    <row r="148" ht="22.5" customHeight="1" x14ac:dyDescent="0.25"/>
    <row r="149" ht="22.5" customHeight="1" x14ac:dyDescent="0.25"/>
    <row r="150" ht="22.5" customHeight="1" x14ac:dyDescent="0.25"/>
    <row r="151" ht="22.5" customHeight="1" x14ac:dyDescent="0.25"/>
    <row r="152" ht="22.5" customHeight="1" x14ac:dyDescent="0.25"/>
    <row r="153" ht="22.5" customHeight="1" x14ac:dyDescent="0.25"/>
    <row r="154" ht="22.5" customHeight="1" x14ac:dyDescent="0.25"/>
    <row r="155" ht="22.5" customHeight="1" x14ac:dyDescent="0.25"/>
    <row r="156" ht="22.5" customHeight="1" x14ac:dyDescent="0.25"/>
    <row r="157" ht="22.5" customHeight="1" x14ac:dyDescent="0.25"/>
    <row r="158" ht="22.5" customHeight="1" x14ac:dyDescent="0.25"/>
    <row r="159" ht="22.5" customHeight="1" x14ac:dyDescent="0.25"/>
    <row r="160" ht="22.5" customHeight="1" x14ac:dyDescent="0.25"/>
    <row r="161" ht="22.5" customHeight="1" x14ac:dyDescent="0.25"/>
    <row r="162" ht="22.5" customHeight="1" x14ac:dyDescent="0.25"/>
    <row r="163" ht="22.5" customHeight="1" x14ac:dyDescent="0.25"/>
    <row r="164" ht="22.5" customHeight="1" x14ac:dyDescent="0.25"/>
    <row r="165" ht="22.5" customHeight="1" x14ac:dyDescent="0.25"/>
    <row r="166" ht="22.5" customHeight="1" x14ac:dyDescent="0.25"/>
    <row r="167" ht="22.5" customHeight="1" x14ac:dyDescent="0.25"/>
    <row r="168" ht="22.5" customHeight="1" x14ac:dyDescent="0.25"/>
    <row r="169" ht="22.5" customHeight="1" x14ac:dyDescent="0.25"/>
    <row r="170" ht="22.5" customHeight="1" x14ac:dyDescent="0.25"/>
    <row r="171" ht="22.5" customHeight="1" x14ac:dyDescent="0.25"/>
    <row r="172" ht="22.5" customHeight="1" x14ac:dyDescent="0.25"/>
    <row r="173" ht="22.5" customHeight="1" x14ac:dyDescent="0.25"/>
    <row r="174" ht="22.5" customHeight="1" x14ac:dyDescent="0.25"/>
    <row r="175" ht="22.5" customHeight="1" x14ac:dyDescent="0.25"/>
    <row r="176" ht="22.5" customHeight="1" x14ac:dyDescent="0.25"/>
    <row r="177" ht="22.5" customHeight="1" x14ac:dyDescent="0.25"/>
    <row r="178" ht="22.5" customHeight="1" x14ac:dyDescent="0.25"/>
    <row r="179" ht="22.5" customHeight="1" x14ac:dyDescent="0.25"/>
    <row r="180" ht="22.5" customHeight="1" x14ac:dyDescent="0.25"/>
    <row r="181" ht="22.5" customHeight="1" x14ac:dyDescent="0.25"/>
    <row r="182" ht="22.5" customHeight="1" x14ac:dyDescent="0.25"/>
    <row r="183" ht="22.5" customHeight="1" x14ac:dyDescent="0.25"/>
    <row r="184" ht="22.5" customHeight="1" x14ac:dyDescent="0.25"/>
    <row r="185" ht="22.5" customHeight="1" x14ac:dyDescent="0.25"/>
    <row r="186" ht="22.5" customHeight="1" x14ac:dyDescent="0.25"/>
    <row r="187" ht="22.5" customHeight="1" x14ac:dyDescent="0.25"/>
    <row r="188" ht="22.5" customHeight="1" x14ac:dyDescent="0.25"/>
    <row r="189" ht="22.5" customHeight="1" x14ac:dyDescent="0.25"/>
    <row r="190" ht="22.5" customHeight="1" x14ac:dyDescent="0.25"/>
    <row r="191" ht="22.5" customHeight="1" x14ac:dyDescent="0.25"/>
    <row r="192" ht="22.5" customHeight="1" x14ac:dyDescent="0.25"/>
    <row r="193" ht="22.5" customHeight="1" x14ac:dyDescent="0.25"/>
    <row r="194" ht="22.5" customHeight="1" x14ac:dyDescent="0.25"/>
    <row r="195" ht="22.5" customHeight="1" x14ac:dyDescent="0.25"/>
    <row r="196" ht="22.5" customHeight="1" x14ac:dyDescent="0.25"/>
    <row r="197" ht="22.5" customHeight="1" x14ac:dyDescent="0.25"/>
    <row r="198" ht="22.5" customHeight="1" x14ac:dyDescent="0.25"/>
    <row r="199" ht="22.5" customHeight="1" x14ac:dyDescent="0.25"/>
    <row r="200" ht="22.5" customHeight="1" x14ac:dyDescent="0.25"/>
    <row r="201" ht="22.5" customHeight="1" x14ac:dyDescent="0.25"/>
    <row r="202" ht="22.5" customHeight="1" x14ac:dyDescent="0.25"/>
    <row r="203" ht="22.5" customHeight="1" x14ac:dyDescent="0.25"/>
    <row r="204" ht="22.5" customHeight="1" x14ac:dyDescent="0.25"/>
    <row r="205" ht="22.5" customHeight="1" x14ac:dyDescent="0.25"/>
    <row r="206" ht="22.5" customHeight="1" x14ac:dyDescent="0.25"/>
    <row r="207" ht="22.5" customHeight="1" x14ac:dyDescent="0.25"/>
    <row r="208" ht="22.5" customHeight="1" x14ac:dyDescent="0.25"/>
    <row r="209" ht="22.5" customHeight="1" x14ac:dyDescent="0.25"/>
    <row r="210" ht="22.5" customHeight="1" x14ac:dyDescent="0.25"/>
    <row r="211" ht="22.5" customHeight="1" x14ac:dyDescent="0.25"/>
    <row r="212" ht="22.5" customHeight="1" x14ac:dyDescent="0.25"/>
    <row r="213" ht="22.5" customHeight="1" x14ac:dyDescent="0.25"/>
    <row r="214" ht="22.5" customHeight="1" x14ac:dyDescent="0.25"/>
    <row r="215" ht="22.5" customHeight="1" x14ac:dyDescent="0.25"/>
    <row r="216" ht="22.5" customHeight="1" x14ac:dyDescent="0.25"/>
    <row r="217" ht="22.5" customHeight="1" x14ac:dyDescent="0.25"/>
    <row r="218" ht="22.5" customHeight="1" x14ac:dyDescent="0.25"/>
    <row r="219" ht="22.5" customHeight="1" x14ac:dyDescent="0.25"/>
    <row r="220" ht="22.5" customHeight="1" x14ac:dyDescent="0.25"/>
    <row r="221" ht="22.5" customHeight="1" x14ac:dyDescent="0.25"/>
  </sheetData>
  <sheetProtection password="CC3D" sheet="1" selectLockedCells="1"/>
  <mergeCells count="7">
    <mergeCell ref="A1:M1"/>
    <mergeCell ref="A2:M2"/>
    <mergeCell ref="A8:E8"/>
    <mergeCell ref="H8:L8"/>
    <mergeCell ref="H35:L35"/>
    <mergeCell ref="A5:M5"/>
    <mergeCell ref="A6:M6"/>
  </mergeCells>
  <hyperlinks>
    <hyperlink ref="M3" location="การใช้แบบฟอร์ม!A1" display="กลับไปหน้าแรก"/>
  </hyperlinks>
  <printOptions horizontalCentered="1"/>
  <pageMargins left="0.25" right="0.25" top="0.75" bottom="0.75" header="0.3" footer="0.3"/>
  <pageSetup paperSize="9" scale="55" orientation="landscape" r:id="rId1"/>
  <headerFooter alignWithMargins="0">
    <oddFooter>&amp;C&amp;"Browallia New,Regular"&amp;12ตลาดหลักทรัพย์แห่งประเทศไทย
Copyright 2021, The Stock Exchange of Thailand. All rights reserved.&amp;R&amp;G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showGridLines="0" zoomScaleNormal="100" zoomScalePageLayoutView="70" workbookViewId="0">
      <selection activeCell="C12" sqref="C12"/>
    </sheetView>
  </sheetViews>
  <sheetFormatPr defaultColWidth="9.140625" defaultRowHeight="15.75" customHeight="1" x14ac:dyDescent="0.25"/>
  <cols>
    <col min="1" max="2" width="2.5703125" style="1" customWidth="1"/>
    <col min="3" max="3" width="68.42578125" style="1" customWidth="1"/>
    <col min="4" max="4" width="14.28515625" style="1" customWidth="1"/>
    <col min="5" max="5" width="16.28515625" style="87" customWidth="1"/>
    <col min="6" max="6" width="14.28515625" style="1" customWidth="1"/>
    <col min="7" max="7" width="16.28515625" style="87" customWidth="1"/>
    <col min="8" max="16384" width="9.140625" style="1"/>
  </cols>
  <sheetData>
    <row r="1" spans="1:7" ht="27.95" customHeight="1" x14ac:dyDescent="0.25">
      <c r="A1" s="312" t="s">
        <v>214</v>
      </c>
      <c r="B1" s="312"/>
      <c r="C1" s="312"/>
      <c r="D1" s="312"/>
      <c r="E1" s="312"/>
      <c r="F1" s="312"/>
      <c r="G1" s="312"/>
    </row>
    <row r="2" spans="1:7" ht="18.75" customHeight="1" x14ac:dyDescent="0.25">
      <c r="A2" s="298" t="s">
        <v>209</v>
      </c>
      <c r="B2" s="298"/>
      <c r="C2" s="298"/>
      <c r="D2" s="298"/>
      <c r="E2" s="298"/>
      <c r="F2" s="298"/>
      <c r="G2" s="298"/>
    </row>
    <row r="3" spans="1:7" ht="24" customHeight="1" x14ac:dyDescent="0.25">
      <c r="A3" s="169" t="s">
        <v>254</v>
      </c>
      <c r="G3" s="170" t="s">
        <v>210</v>
      </c>
    </row>
    <row r="4" spans="1:7" ht="6.75" customHeight="1" x14ac:dyDescent="0.25">
      <c r="C4" s="169"/>
      <c r="G4" s="1"/>
    </row>
    <row r="5" spans="1:7" s="95" customFormat="1" ht="23.25" x14ac:dyDescent="0.25">
      <c r="A5" s="308" t="s">
        <v>40</v>
      </c>
      <c r="B5" s="308"/>
      <c r="C5" s="308"/>
      <c r="D5" s="308"/>
      <c r="E5" s="308"/>
      <c r="F5" s="308"/>
      <c r="G5" s="308"/>
    </row>
    <row r="6" spans="1:7" s="94" customFormat="1" ht="18.75" customHeight="1" x14ac:dyDescent="0.25">
      <c r="A6" s="309" t="s">
        <v>211</v>
      </c>
      <c r="B6" s="309"/>
      <c r="C6" s="309"/>
      <c r="D6" s="309"/>
      <c r="E6" s="309"/>
      <c r="F6" s="309"/>
      <c r="G6" s="309"/>
    </row>
    <row r="7" spans="1:7" ht="10.5" customHeight="1" x14ac:dyDescent="0.25">
      <c r="A7" s="2"/>
      <c r="B7" s="2"/>
      <c r="C7" s="2"/>
      <c r="D7" s="2"/>
      <c r="E7" s="2"/>
      <c r="G7" s="5" t="s">
        <v>1</v>
      </c>
    </row>
    <row r="8" spans="1:7" s="19" customFormat="1" ht="21.75" customHeight="1" x14ac:dyDescent="0.25">
      <c r="A8" s="310" t="s">
        <v>162</v>
      </c>
      <c r="B8" s="311"/>
      <c r="C8" s="311"/>
      <c r="D8" s="311"/>
      <c r="E8" s="311"/>
      <c r="F8" s="311"/>
      <c r="G8" s="311"/>
    </row>
    <row r="9" spans="1:7" ht="21.75" customHeight="1" x14ac:dyDescent="0.25">
      <c r="A9" s="122"/>
      <c r="B9" s="123" t="s">
        <v>42</v>
      </c>
      <c r="C9" s="123"/>
      <c r="D9" s="124" t="s">
        <v>160</v>
      </c>
      <c r="E9" s="125" t="s">
        <v>184</v>
      </c>
      <c r="F9" s="125" t="s">
        <v>161</v>
      </c>
      <c r="G9" s="125" t="s">
        <v>184</v>
      </c>
    </row>
    <row r="10" spans="1:7" ht="21.75" customHeight="1" x14ac:dyDescent="0.25">
      <c r="A10" s="26"/>
      <c r="B10" s="78" t="s">
        <v>43</v>
      </c>
      <c r="C10" s="78"/>
      <c r="D10" s="221">
        <v>30000</v>
      </c>
      <c r="E10" s="222">
        <f t="shared" ref="E10:E17" si="0">D10/$D$26</f>
        <v>0.7142857142857143</v>
      </c>
      <c r="F10" s="57"/>
      <c r="G10" s="148" t="e">
        <f t="shared" ref="G10:G17" si="1">F10/$F$26</f>
        <v>#DIV/0!</v>
      </c>
    </row>
    <row r="11" spans="1:7" ht="21.75" customHeight="1" x14ac:dyDescent="0.25">
      <c r="A11" s="22"/>
      <c r="B11" s="79" t="s">
        <v>44</v>
      </c>
      <c r="C11" s="79"/>
      <c r="D11" s="223">
        <v>7000</v>
      </c>
      <c r="E11" s="222">
        <f t="shared" si="0"/>
        <v>0.16666666666666666</v>
      </c>
      <c r="F11" s="58"/>
      <c r="G11" s="148" t="e">
        <f t="shared" si="1"/>
        <v>#DIV/0!</v>
      </c>
    </row>
    <row r="12" spans="1:7" ht="21.75" customHeight="1" x14ac:dyDescent="0.25">
      <c r="A12" s="22"/>
      <c r="B12" s="79" t="s">
        <v>45</v>
      </c>
      <c r="C12" s="79"/>
      <c r="D12" s="223"/>
      <c r="E12" s="222">
        <f t="shared" si="0"/>
        <v>0</v>
      </c>
      <c r="F12" s="58"/>
      <c r="G12" s="148" t="e">
        <f t="shared" si="1"/>
        <v>#DIV/0!</v>
      </c>
    </row>
    <row r="13" spans="1:7" ht="21.75" customHeight="1" x14ac:dyDescent="0.25">
      <c r="A13" s="22"/>
      <c r="B13" s="79" t="s">
        <v>46</v>
      </c>
      <c r="C13" s="79"/>
      <c r="D13" s="223">
        <v>5000</v>
      </c>
      <c r="E13" s="222">
        <f t="shared" si="0"/>
        <v>0.11904761904761904</v>
      </c>
      <c r="F13" s="58"/>
      <c r="G13" s="148" t="e">
        <f t="shared" si="1"/>
        <v>#DIV/0!</v>
      </c>
    </row>
    <row r="14" spans="1:7" ht="21.75" customHeight="1" x14ac:dyDescent="0.25">
      <c r="A14" s="22"/>
      <c r="B14" s="81" t="s">
        <v>47</v>
      </c>
      <c r="C14" s="79"/>
      <c r="D14" s="223"/>
      <c r="E14" s="222">
        <f t="shared" si="0"/>
        <v>0</v>
      </c>
      <c r="F14" s="58"/>
      <c r="G14" s="148" t="e">
        <f t="shared" si="1"/>
        <v>#DIV/0!</v>
      </c>
    </row>
    <row r="15" spans="1:7" ht="21.75" customHeight="1" x14ac:dyDescent="0.25">
      <c r="A15" s="22"/>
      <c r="B15" s="81" t="s">
        <v>199</v>
      </c>
      <c r="C15" s="79"/>
      <c r="D15" s="223"/>
      <c r="E15" s="222">
        <f t="shared" si="0"/>
        <v>0</v>
      </c>
      <c r="F15" s="58"/>
      <c r="G15" s="148" t="e">
        <f t="shared" si="1"/>
        <v>#DIV/0!</v>
      </c>
    </row>
    <row r="16" spans="1:7" ht="21.75" customHeight="1" x14ac:dyDescent="0.25">
      <c r="A16" s="23"/>
      <c r="B16" s="81" t="s">
        <v>199</v>
      </c>
      <c r="C16" s="80"/>
      <c r="D16" s="224"/>
      <c r="E16" s="222">
        <f t="shared" si="0"/>
        <v>0</v>
      </c>
      <c r="F16" s="58"/>
      <c r="G16" s="148" t="e">
        <f t="shared" si="1"/>
        <v>#DIV/0!</v>
      </c>
    </row>
    <row r="17" spans="1:7" s="19" customFormat="1" ht="21.75" customHeight="1" x14ac:dyDescent="0.25">
      <c r="A17" s="108"/>
      <c r="B17" s="109" t="s">
        <v>48</v>
      </c>
      <c r="C17" s="126"/>
      <c r="D17" s="107">
        <f>SUM(D10:D16)</f>
        <v>42000</v>
      </c>
      <c r="E17" s="110">
        <f t="shared" si="0"/>
        <v>1</v>
      </c>
      <c r="F17" s="127">
        <f>SUM(F10:F16)</f>
        <v>0</v>
      </c>
      <c r="G17" s="110" t="e">
        <f t="shared" si="1"/>
        <v>#DIV/0!</v>
      </c>
    </row>
    <row r="18" spans="1:7" ht="21.75" customHeight="1" x14ac:dyDescent="0.25">
      <c r="A18" s="122"/>
      <c r="B18" s="123" t="s">
        <v>49</v>
      </c>
      <c r="C18" s="123"/>
      <c r="D18" s="124" t="s">
        <v>160</v>
      </c>
      <c r="E18" s="125" t="s">
        <v>184</v>
      </c>
      <c r="F18" s="125" t="s">
        <v>161</v>
      </c>
      <c r="G18" s="125" t="s">
        <v>184</v>
      </c>
    </row>
    <row r="19" spans="1:7" ht="21.75" customHeight="1" x14ac:dyDescent="0.25">
      <c r="A19" s="20"/>
      <c r="B19" s="81" t="s">
        <v>50</v>
      </c>
      <c r="C19" s="21"/>
      <c r="D19" s="225"/>
      <c r="E19" s="222">
        <f t="shared" ref="E19:E26" si="2">D19/$D$26</f>
        <v>0</v>
      </c>
      <c r="F19" s="59"/>
      <c r="G19" s="148" t="e">
        <f t="shared" ref="G19:G26" si="3">F19/$F$26</f>
        <v>#DIV/0!</v>
      </c>
    </row>
    <row r="20" spans="1:7" ht="21.75" customHeight="1" x14ac:dyDescent="0.25">
      <c r="A20" s="20"/>
      <c r="B20" s="81" t="s">
        <v>51</v>
      </c>
      <c r="C20" s="21"/>
      <c r="D20" s="225"/>
      <c r="E20" s="222">
        <f t="shared" si="2"/>
        <v>0</v>
      </c>
      <c r="F20" s="59"/>
      <c r="G20" s="148" t="e">
        <f t="shared" si="3"/>
        <v>#DIV/0!</v>
      </c>
    </row>
    <row r="21" spans="1:7" ht="21.75" customHeight="1" x14ac:dyDescent="0.25">
      <c r="A21" s="20"/>
      <c r="B21" s="81" t="s">
        <v>52</v>
      </c>
      <c r="C21" s="21"/>
      <c r="D21" s="225"/>
      <c r="E21" s="222">
        <f t="shared" si="2"/>
        <v>0</v>
      </c>
      <c r="F21" s="59"/>
      <c r="G21" s="148" t="e">
        <f t="shared" si="3"/>
        <v>#DIV/0!</v>
      </c>
    </row>
    <row r="22" spans="1:7" ht="21.75" customHeight="1" x14ac:dyDescent="0.25">
      <c r="A22" s="20"/>
      <c r="B22" s="81" t="s">
        <v>53</v>
      </c>
      <c r="C22" s="21"/>
      <c r="D22" s="225"/>
      <c r="E22" s="222">
        <f t="shared" si="2"/>
        <v>0</v>
      </c>
      <c r="F22" s="59"/>
      <c r="G22" s="148" t="e">
        <f t="shared" si="3"/>
        <v>#DIV/0!</v>
      </c>
    </row>
    <row r="23" spans="1:7" ht="21.75" customHeight="1" x14ac:dyDescent="0.25">
      <c r="A23" s="22"/>
      <c r="B23" s="79" t="s">
        <v>54</v>
      </c>
      <c r="C23" s="121"/>
      <c r="D23" s="226"/>
      <c r="E23" s="222">
        <f t="shared" si="2"/>
        <v>0</v>
      </c>
      <c r="F23" s="59"/>
      <c r="G23" s="148" t="e">
        <f t="shared" si="3"/>
        <v>#DIV/0!</v>
      </c>
    </row>
    <row r="24" spans="1:7" ht="21.75" customHeight="1" x14ac:dyDescent="0.25">
      <c r="A24" s="23"/>
      <c r="B24" s="80" t="s">
        <v>54</v>
      </c>
      <c r="C24" s="24"/>
      <c r="D24" s="226"/>
      <c r="E24" s="222">
        <f t="shared" si="2"/>
        <v>0</v>
      </c>
      <c r="F24" s="59"/>
      <c r="G24" s="148" t="e">
        <f t="shared" si="3"/>
        <v>#DIV/0!</v>
      </c>
    </row>
    <row r="25" spans="1:7" s="19" customFormat="1" ht="21.75" customHeight="1" x14ac:dyDescent="0.25">
      <c r="A25" s="108"/>
      <c r="B25" s="109" t="s">
        <v>55</v>
      </c>
      <c r="C25" s="126"/>
      <c r="D25" s="107">
        <f>SUM(D19:D24)</f>
        <v>0</v>
      </c>
      <c r="E25" s="110">
        <f t="shared" si="2"/>
        <v>0</v>
      </c>
      <c r="F25" s="127">
        <f>SUM(F19:F24)</f>
        <v>0</v>
      </c>
      <c r="G25" s="110" t="e">
        <f t="shared" si="3"/>
        <v>#DIV/0!</v>
      </c>
    </row>
    <row r="26" spans="1:7" ht="21.75" customHeight="1" x14ac:dyDescent="0.25">
      <c r="A26" s="128"/>
      <c r="B26" s="129" t="s">
        <v>56</v>
      </c>
      <c r="C26" s="130"/>
      <c r="D26" s="131">
        <f>SUM(D17+D25)</f>
        <v>42000</v>
      </c>
      <c r="E26" s="132">
        <f t="shared" si="2"/>
        <v>1</v>
      </c>
      <c r="F26" s="133">
        <f>F17+F25</f>
        <v>0</v>
      </c>
      <c r="G26" s="132" t="e">
        <f t="shared" si="3"/>
        <v>#DIV/0!</v>
      </c>
    </row>
    <row r="27" spans="1:7" s="18" customFormat="1" ht="21.75" customHeight="1" x14ac:dyDescent="0.25">
      <c r="A27" s="11"/>
      <c r="B27" s="11"/>
      <c r="E27" s="86"/>
      <c r="G27" s="86"/>
    </row>
    <row r="28" spans="1:7" s="19" customFormat="1" ht="21.75" customHeight="1" x14ac:dyDescent="0.25">
      <c r="A28" s="310" t="s">
        <v>163</v>
      </c>
      <c r="B28" s="311"/>
      <c r="C28" s="311"/>
      <c r="D28" s="311"/>
      <c r="E28" s="311"/>
      <c r="F28" s="311"/>
      <c r="G28" s="311"/>
    </row>
    <row r="29" spans="1:7" ht="21.75" customHeight="1" x14ac:dyDescent="0.25">
      <c r="A29" s="122"/>
      <c r="B29" s="123" t="s">
        <v>58</v>
      </c>
      <c r="C29" s="123"/>
      <c r="D29" s="124" t="s">
        <v>160</v>
      </c>
      <c r="E29" s="125" t="s">
        <v>184</v>
      </c>
      <c r="F29" s="125" t="s">
        <v>161</v>
      </c>
      <c r="G29" s="125" t="s">
        <v>184</v>
      </c>
    </row>
    <row r="30" spans="1:7" ht="21.75" customHeight="1" x14ac:dyDescent="0.25">
      <c r="A30" s="7"/>
      <c r="B30" s="75" t="s">
        <v>241</v>
      </c>
      <c r="C30" s="75"/>
      <c r="D30" s="268">
        <v>750</v>
      </c>
      <c r="E30" s="222">
        <f t="shared" ref="E30:E35" si="4">D30/$D$26</f>
        <v>1.7857142857142856E-2</v>
      </c>
      <c r="F30" s="60"/>
      <c r="G30" s="148" t="e">
        <f>F30/$F$26</f>
        <v>#DIV/0!</v>
      </c>
    </row>
    <row r="31" spans="1:7" ht="21.75" customHeight="1" x14ac:dyDescent="0.25">
      <c r="A31" s="9"/>
      <c r="B31" s="76" t="s">
        <v>187</v>
      </c>
      <c r="C31" s="76"/>
      <c r="D31" s="268"/>
      <c r="E31" s="222">
        <f t="shared" si="4"/>
        <v>0</v>
      </c>
      <c r="F31" s="60"/>
      <c r="G31" s="148" t="e">
        <f>F31/$F$26</f>
        <v>#DIV/0!</v>
      </c>
    </row>
    <row r="32" spans="1:7" ht="21.75" customHeight="1" x14ac:dyDescent="0.25">
      <c r="A32" s="9"/>
      <c r="B32" s="76" t="s">
        <v>59</v>
      </c>
      <c r="C32" s="76"/>
      <c r="D32" s="223"/>
      <c r="E32" s="222">
        <f t="shared" si="4"/>
        <v>0</v>
      </c>
      <c r="F32" s="61"/>
      <c r="G32" s="148" t="e">
        <f t="shared" ref="G32:G35" si="5">F32/$F$26</f>
        <v>#DIV/0!</v>
      </c>
    </row>
    <row r="33" spans="1:7" ht="21.75" customHeight="1" x14ac:dyDescent="0.25">
      <c r="A33" s="9"/>
      <c r="B33" s="76" t="s">
        <v>188</v>
      </c>
      <c r="C33" s="76"/>
      <c r="D33" s="223">
        <v>2000</v>
      </c>
      <c r="E33" s="222">
        <f t="shared" si="4"/>
        <v>4.7619047619047616E-2</v>
      </c>
      <c r="F33" s="61"/>
      <c r="G33" s="148" t="e">
        <f t="shared" si="5"/>
        <v>#DIV/0!</v>
      </c>
    </row>
    <row r="34" spans="1:7" ht="21.75" customHeight="1" x14ac:dyDescent="0.25">
      <c r="A34" s="9"/>
      <c r="B34" s="76" t="s">
        <v>196</v>
      </c>
      <c r="C34" s="76"/>
      <c r="D34" s="223"/>
      <c r="E34" s="222">
        <f t="shared" si="4"/>
        <v>0</v>
      </c>
      <c r="F34" s="61"/>
      <c r="G34" s="148" t="e">
        <f t="shared" si="5"/>
        <v>#DIV/0!</v>
      </c>
    </row>
    <row r="35" spans="1:7" ht="21.75" customHeight="1" x14ac:dyDescent="0.25">
      <c r="A35" s="25"/>
      <c r="B35" s="82" t="s">
        <v>196</v>
      </c>
      <c r="C35" s="82"/>
      <c r="D35" s="224"/>
      <c r="E35" s="222">
        <f t="shared" si="4"/>
        <v>0</v>
      </c>
      <c r="F35" s="62"/>
      <c r="G35" s="148" t="e">
        <f t="shared" si="5"/>
        <v>#DIV/0!</v>
      </c>
    </row>
    <row r="36" spans="1:7" s="19" customFormat="1" ht="21.75" customHeight="1" x14ac:dyDescent="0.25">
      <c r="A36" s="108"/>
      <c r="B36" s="109" t="s">
        <v>60</v>
      </c>
      <c r="C36" s="126"/>
      <c r="D36" s="134">
        <f>SUM(D30:D35)</f>
        <v>2750</v>
      </c>
      <c r="E36" s="110">
        <f>D36/$D$26</f>
        <v>6.5476190476190479E-2</v>
      </c>
      <c r="F36" s="127">
        <f>SUM(F30:F35)</f>
        <v>0</v>
      </c>
      <c r="G36" s="110" t="e">
        <f>F36/$F$26</f>
        <v>#DIV/0!</v>
      </c>
    </row>
    <row r="37" spans="1:7" ht="21.75" customHeight="1" x14ac:dyDescent="0.25">
      <c r="A37" s="122"/>
      <c r="B37" s="123" t="s">
        <v>61</v>
      </c>
      <c r="C37" s="123"/>
      <c r="D37" s="124" t="s">
        <v>160</v>
      </c>
      <c r="E37" s="125" t="s">
        <v>184</v>
      </c>
      <c r="F37" s="125" t="s">
        <v>161</v>
      </c>
      <c r="G37" s="125" t="s">
        <v>184</v>
      </c>
    </row>
    <row r="38" spans="1:7" ht="21.75" customHeight="1" x14ac:dyDescent="0.25">
      <c r="A38" s="26"/>
      <c r="B38" s="78" t="s">
        <v>62</v>
      </c>
      <c r="C38" s="78"/>
      <c r="D38" s="221">
        <v>3000</v>
      </c>
      <c r="E38" s="222">
        <f t="shared" ref="E38:E47" si="6">D38/$D$26</f>
        <v>7.1428571428571425E-2</v>
      </c>
      <c r="F38" s="57"/>
      <c r="G38" s="148" t="e">
        <f>F38/$F$26</f>
        <v>#DIV/0!</v>
      </c>
    </row>
    <row r="39" spans="1:7" ht="21.75" customHeight="1" x14ac:dyDescent="0.25">
      <c r="A39" s="26"/>
      <c r="B39" s="78" t="s">
        <v>63</v>
      </c>
      <c r="C39" s="78"/>
      <c r="D39" s="221">
        <v>5000</v>
      </c>
      <c r="E39" s="222">
        <f t="shared" si="6"/>
        <v>0.11904761904761904</v>
      </c>
      <c r="F39" s="57"/>
      <c r="G39" s="148" t="e">
        <f t="shared" ref="G39:G47" si="7">F39/$F$26</f>
        <v>#DIV/0!</v>
      </c>
    </row>
    <row r="40" spans="1:7" ht="21.75" customHeight="1" x14ac:dyDescent="0.25">
      <c r="A40" s="26"/>
      <c r="B40" s="78" t="s">
        <v>64</v>
      </c>
      <c r="C40" s="78"/>
      <c r="D40" s="221">
        <v>1000</v>
      </c>
      <c r="E40" s="222">
        <f t="shared" si="6"/>
        <v>2.3809523809523808E-2</v>
      </c>
      <c r="F40" s="57"/>
      <c r="G40" s="148" t="e">
        <f t="shared" si="7"/>
        <v>#DIV/0!</v>
      </c>
    </row>
    <row r="41" spans="1:7" ht="21.75" customHeight="1" x14ac:dyDescent="0.25">
      <c r="A41" s="26"/>
      <c r="B41" s="78" t="s">
        <v>65</v>
      </c>
      <c r="C41" s="78"/>
      <c r="D41" s="221">
        <v>2000</v>
      </c>
      <c r="E41" s="222">
        <f t="shared" si="6"/>
        <v>4.7619047619047616E-2</v>
      </c>
      <c r="F41" s="57"/>
      <c r="G41" s="148" t="e">
        <f t="shared" si="7"/>
        <v>#DIV/0!</v>
      </c>
    </row>
    <row r="42" spans="1:7" ht="21.75" customHeight="1" x14ac:dyDescent="0.25">
      <c r="A42" s="26"/>
      <c r="B42" s="78" t="s">
        <v>66</v>
      </c>
      <c r="C42" s="78"/>
      <c r="D42" s="221">
        <v>5000</v>
      </c>
      <c r="E42" s="222">
        <f t="shared" si="6"/>
        <v>0.11904761904761904</v>
      </c>
      <c r="F42" s="57"/>
      <c r="G42" s="148" t="e">
        <f t="shared" si="7"/>
        <v>#DIV/0!</v>
      </c>
    </row>
    <row r="43" spans="1:7" ht="21.75" customHeight="1" x14ac:dyDescent="0.25">
      <c r="A43" s="20"/>
      <c r="B43" s="81" t="s">
        <v>67</v>
      </c>
      <c r="C43" s="81"/>
      <c r="D43" s="268">
        <v>2000</v>
      </c>
      <c r="E43" s="222">
        <f t="shared" si="6"/>
        <v>4.7619047619047616E-2</v>
      </c>
      <c r="F43" s="59"/>
      <c r="G43" s="148" t="e">
        <f t="shared" si="7"/>
        <v>#DIV/0!</v>
      </c>
    </row>
    <row r="44" spans="1:7" ht="21.75" customHeight="1" x14ac:dyDescent="0.25">
      <c r="A44" s="20"/>
      <c r="B44" s="81" t="s">
        <v>68</v>
      </c>
      <c r="C44" s="81"/>
      <c r="D44" s="268">
        <v>1500</v>
      </c>
      <c r="E44" s="222">
        <f t="shared" si="6"/>
        <v>3.5714285714285712E-2</v>
      </c>
      <c r="F44" s="59"/>
      <c r="G44" s="148" t="e">
        <f t="shared" si="7"/>
        <v>#DIV/0!</v>
      </c>
    </row>
    <row r="45" spans="1:7" ht="21.75" customHeight="1" x14ac:dyDescent="0.25">
      <c r="A45" s="20"/>
      <c r="B45" s="81" t="s">
        <v>69</v>
      </c>
      <c r="C45" s="81"/>
      <c r="D45" s="268">
        <v>500</v>
      </c>
      <c r="E45" s="222">
        <f t="shared" si="6"/>
        <v>1.1904761904761904E-2</v>
      </c>
      <c r="F45" s="59"/>
      <c r="G45" s="148" t="e">
        <f t="shared" si="7"/>
        <v>#DIV/0!</v>
      </c>
    </row>
    <row r="46" spans="1:7" ht="21.75" customHeight="1" x14ac:dyDescent="0.25">
      <c r="A46" s="22"/>
      <c r="B46" s="79" t="s">
        <v>70</v>
      </c>
      <c r="C46" s="79"/>
      <c r="D46" s="223">
        <v>1000</v>
      </c>
      <c r="E46" s="222">
        <f t="shared" ref="E46" si="8">D46/$D$26</f>
        <v>2.3809523809523808E-2</v>
      </c>
      <c r="F46" s="59"/>
      <c r="G46" s="148" t="e">
        <f t="shared" ref="G46" si="9">F46/$F$26</f>
        <v>#DIV/0!</v>
      </c>
    </row>
    <row r="47" spans="1:7" ht="21.75" customHeight="1" x14ac:dyDescent="0.25">
      <c r="A47" s="23"/>
      <c r="B47" s="80" t="s">
        <v>197</v>
      </c>
      <c r="C47" s="80"/>
      <c r="D47" s="223"/>
      <c r="E47" s="222">
        <f t="shared" si="6"/>
        <v>0</v>
      </c>
      <c r="F47" s="58"/>
      <c r="G47" s="148" t="e">
        <f t="shared" si="7"/>
        <v>#DIV/0!</v>
      </c>
    </row>
    <row r="48" spans="1:7" s="19" customFormat="1" ht="21.75" customHeight="1" x14ac:dyDescent="0.25">
      <c r="A48" s="44"/>
      <c r="B48" s="109" t="s">
        <v>71</v>
      </c>
      <c r="C48" s="126"/>
      <c r="D48" s="134">
        <f>SUM(D38:D47)</f>
        <v>21000</v>
      </c>
      <c r="E48" s="110">
        <f>D48/$D$26</f>
        <v>0.5</v>
      </c>
      <c r="F48" s="127">
        <f>SUM(F38:F47)</f>
        <v>0</v>
      </c>
      <c r="G48" s="110" t="e">
        <f>F48/$F$26</f>
        <v>#DIV/0!</v>
      </c>
    </row>
    <row r="49" spans="1:7" s="19" customFormat="1" ht="21.75" customHeight="1" x14ac:dyDescent="0.25">
      <c r="A49" s="46"/>
      <c r="B49" s="123" t="s">
        <v>72</v>
      </c>
      <c r="C49" s="123"/>
      <c r="D49" s="124" t="s">
        <v>160</v>
      </c>
      <c r="E49" s="125" t="s">
        <v>184</v>
      </c>
      <c r="F49" s="125" t="s">
        <v>161</v>
      </c>
      <c r="G49" s="125" t="s">
        <v>184</v>
      </c>
    </row>
    <row r="50" spans="1:7" s="19" customFormat="1" ht="21.75" customHeight="1" x14ac:dyDescent="0.25">
      <c r="A50" s="7"/>
      <c r="B50" s="75" t="s">
        <v>73</v>
      </c>
      <c r="C50" s="75"/>
      <c r="D50" s="268">
        <v>5000</v>
      </c>
      <c r="E50" s="222">
        <f t="shared" ref="E50:E65" si="10">D50/$D$26</f>
        <v>0.11904761904761904</v>
      </c>
      <c r="F50" s="60"/>
      <c r="G50" s="148" t="e">
        <f>F50/$F$26</f>
        <v>#DIV/0!</v>
      </c>
    </row>
    <row r="51" spans="1:7" s="19" customFormat="1" ht="21.75" customHeight="1" x14ac:dyDescent="0.25">
      <c r="A51" s="7"/>
      <c r="B51" s="75" t="s">
        <v>74</v>
      </c>
      <c r="C51" s="75"/>
      <c r="D51" s="268">
        <v>600</v>
      </c>
      <c r="E51" s="222">
        <f t="shared" si="10"/>
        <v>1.4285714285714285E-2</v>
      </c>
      <c r="F51" s="60"/>
      <c r="G51" s="148" t="e">
        <f t="shared" ref="G51:G65" si="11">F51/$F$26</f>
        <v>#DIV/0!</v>
      </c>
    </row>
    <row r="52" spans="1:7" s="19" customFormat="1" ht="21.75" customHeight="1" x14ac:dyDescent="0.25">
      <c r="A52" s="7"/>
      <c r="B52" s="75" t="s">
        <v>75</v>
      </c>
      <c r="C52" s="75"/>
      <c r="D52" s="268">
        <v>600</v>
      </c>
      <c r="E52" s="222">
        <f t="shared" si="10"/>
        <v>1.4285714285714285E-2</v>
      </c>
      <c r="F52" s="60"/>
      <c r="G52" s="148" t="e">
        <f t="shared" si="11"/>
        <v>#DIV/0!</v>
      </c>
    </row>
    <row r="53" spans="1:7" s="19" customFormat="1" ht="21.75" customHeight="1" x14ac:dyDescent="0.25">
      <c r="A53" s="7"/>
      <c r="B53" s="75" t="s">
        <v>240</v>
      </c>
      <c r="C53" s="75"/>
      <c r="D53" s="268">
        <v>500</v>
      </c>
      <c r="E53" s="222">
        <f t="shared" si="10"/>
        <v>1.1904761904761904E-2</v>
      </c>
      <c r="F53" s="60"/>
      <c r="G53" s="148" t="e">
        <f t="shared" si="11"/>
        <v>#DIV/0!</v>
      </c>
    </row>
    <row r="54" spans="1:7" s="19" customFormat="1" ht="21.75" customHeight="1" x14ac:dyDescent="0.25">
      <c r="A54" s="7"/>
      <c r="B54" s="81" t="s">
        <v>76</v>
      </c>
      <c r="C54" s="81"/>
      <c r="D54" s="268">
        <v>2500</v>
      </c>
      <c r="E54" s="222">
        <f t="shared" si="10"/>
        <v>5.9523809523809521E-2</v>
      </c>
      <c r="F54" s="60"/>
      <c r="G54" s="148" t="e">
        <f t="shared" si="11"/>
        <v>#DIV/0!</v>
      </c>
    </row>
    <row r="55" spans="1:7" ht="21.75" customHeight="1" x14ac:dyDescent="0.25">
      <c r="A55" s="20"/>
      <c r="B55" s="81" t="s">
        <v>77</v>
      </c>
      <c r="C55" s="81"/>
      <c r="D55" s="268">
        <v>2000</v>
      </c>
      <c r="E55" s="222">
        <f t="shared" si="10"/>
        <v>4.7619047619047616E-2</v>
      </c>
      <c r="F55" s="59"/>
      <c r="G55" s="148" t="e">
        <f t="shared" si="11"/>
        <v>#DIV/0!</v>
      </c>
    </row>
    <row r="56" spans="1:7" s="19" customFormat="1" ht="21.75" customHeight="1" x14ac:dyDescent="0.25">
      <c r="A56" s="7"/>
      <c r="B56" s="81" t="s">
        <v>239</v>
      </c>
      <c r="C56" s="81"/>
      <c r="D56" s="268">
        <v>1000</v>
      </c>
      <c r="E56" s="222">
        <f t="shared" si="10"/>
        <v>2.3809523809523808E-2</v>
      </c>
      <c r="F56" s="60"/>
      <c r="G56" s="148" t="e">
        <f t="shared" si="11"/>
        <v>#DIV/0!</v>
      </c>
    </row>
    <row r="57" spans="1:7" ht="21.75" customHeight="1" x14ac:dyDescent="0.25">
      <c r="A57" s="27"/>
      <c r="B57" s="75" t="s">
        <v>78</v>
      </c>
      <c r="C57" s="75"/>
      <c r="D57" s="268">
        <v>2000</v>
      </c>
      <c r="E57" s="222">
        <f t="shared" si="10"/>
        <v>4.7619047619047616E-2</v>
      </c>
      <c r="F57" s="59"/>
      <c r="G57" s="148" t="e">
        <f t="shared" si="11"/>
        <v>#DIV/0!</v>
      </c>
    </row>
    <row r="58" spans="1:7" ht="21.75" customHeight="1" x14ac:dyDescent="0.25">
      <c r="A58" s="27"/>
      <c r="B58" s="81" t="s">
        <v>79</v>
      </c>
      <c r="C58" s="81"/>
      <c r="D58" s="268"/>
      <c r="E58" s="222">
        <f t="shared" si="10"/>
        <v>0</v>
      </c>
      <c r="F58" s="59"/>
      <c r="G58" s="148" t="e">
        <f t="shared" si="11"/>
        <v>#DIV/0!</v>
      </c>
    </row>
    <row r="59" spans="1:7" ht="21.75" customHeight="1" x14ac:dyDescent="0.25">
      <c r="A59" s="20"/>
      <c r="B59" s="81" t="s">
        <v>80</v>
      </c>
      <c r="C59" s="81"/>
      <c r="D59" s="268">
        <v>2000</v>
      </c>
      <c r="E59" s="222">
        <f t="shared" si="10"/>
        <v>4.7619047619047616E-2</v>
      </c>
      <c r="F59" s="59"/>
      <c r="G59" s="148" t="e">
        <f t="shared" si="11"/>
        <v>#DIV/0!</v>
      </c>
    </row>
    <row r="60" spans="1:7" ht="21.75" customHeight="1" x14ac:dyDescent="0.25">
      <c r="A60" s="20"/>
      <c r="B60" s="81" t="s">
        <v>81</v>
      </c>
      <c r="C60" s="81"/>
      <c r="D60" s="268"/>
      <c r="E60" s="222">
        <f t="shared" si="10"/>
        <v>0</v>
      </c>
      <c r="F60" s="59"/>
      <c r="G60" s="148" t="e">
        <f t="shared" si="11"/>
        <v>#DIV/0!</v>
      </c>
    </row>
    <row r="61" spans="1:7" ht="21.75" customHeight="1" x14ac:dyDescent="0.25">
      <c r="A61" s="27"/>
      <c r="B61" s="81" t="s">
        <v>82</v>
      </c>
      <c r="C61" s="81"/>
      <c r="D61" s="268">
        <v>500</v>
      </c>
      <c r="E61" s="222">
        <f t="shared" si="10"/>
        <v>1.1904761904761904E-2</v>
      </c>
      <c r="F61" s="59"/>
      <c r="G61" s="148" t="e">
        <f t="shared" si="11"/>
        <v>#DIV/0!</v>
      </c>
    </row>
    <row r="62" spans="1:7" ht="21.75" customHeight="1" x14ac:dyDescent="0.25">
      <c r="A62" s="20"/>
      <c r="B62" s="81" t="s">
        <v>84</v>
      </c>
      <c r="C62" s="81"/>
      <c r="D62" s="268">
        <v>500</v>
      </c>
      <c r="E62" s="222">
        <f t="shared" si="10"/>
        <v>1.1904761904761904E-2</v>
      </c>
      <c r="F62" s="59"/>
      <c r="G62" s="148" t="e">
        <f t="shared" si="11"/>
        <v>#DIV/0!</v>
      </c>
    </row>
    <row r="63" spans="1:7" ht="21.75" customHeight="1" x14ac:dyDescent="0.25">
      <c r="A63" s="20"/>
      <c r="B63" s="79" t="s">
        <v>256</v>
      </c>
      <c r="C63" s="79"/>
      <c r="D63" s="268">
        <v>350</v>
      </c>
      <c r="E63" s="222">
        <f t="shared" ref="E63:E64" si="12">D63/$D$26</f>
        <v>8.3333333333333332E-3</v>
      </c>
      <c r="F63" s="59"/>
      <c r="G63" s="148" t="e">
        <f t="shared" ref="G63:G64" si="13">F63/$F$26</f>
        <v>#DIV/0!</v>
      </c>
    </row>
    <row r="64" spans="1:7" ht="21.75" customHeight="1" x14ac:dyDescent="0.25">
      <c r="A64" s="20"/>
      <c r="B64" s="79" t="s">
        <v>198</v>
      </c>
      <c r="C64" s="79"/>
      <c r="D64" s="268"/>
      <c r="E64" s="222">
        <f t="shared" si="12"/>
        <v>0</v>
      </c>
      <c r="F64" s="59"/>
      <c r="G64" s="148" t="e">
        <f t="shared" si="13"/>
        <v>#DIV/0!</v>
      </c>
    </row>
    <row r="65" spans="1:7" ht="21.75" customHeight="1" x14ac:dyDescent="0.25">
      <c r="A65" s="27"/>
      <c r="B65" s="80" t="s">
        <v>198</v>
      </c>
      <c r="C65" s="80"/>
      <c r="D65" s="268"/>
      <c r="E65" s="222">
        <f t="shared" si="10"/>
        <v>0</v>
      </c>
      <c r="F65" s="59"/>
      <c r="G65" s="148" t="e">
        <f t="shared" si="11"/>
        <v>#DIV/0!</v>
      </c>
    </row>
    <row r="66" spans="1:7" s="19" customFormat="1" ht="21.75" customHeight="1" x14ac:dyDescent="0.25">
      <c r="A66" s="108"/>
      <c r="B66" s="109" t="s">
        <v>86</v>
      </c>
      <c r="C66" s="126"/>
      <c r="D66" s="134">
        <f>SUM(D50:D65)</f>
        <v>17550</v>
      </c>
      <c r="E66" s="110">
        <f>D66/$D$26</f>
        <v>0.41785714285714287</v>
      </c>
      <c r="F66" s="127">
        <f>SUM(F50:F65)</f>
        <v>0</v>
      </c>
      <c r="G66" s="110" t="e">
        <f>F66/$F$26</f>
        <v>#DIV/0!</v>
      </c>
    </row>
    <row r="67" spans="1:7" ht="21.75" customHeight="1" x14ac:dyDescent="0.25">
      <c r="A67" s="135"/>
      <c r="B67" s="129" t="s">
        <v>87</v>
      </c>
      <c r="C67" s="130"/>
      <c r="D67" s="136">
        <f>D36+D48+D66</f>
        <v>41300</v>
      </c>
      <c r="E67" s="132">
        <f>D67/$D$26</f>
        <v>0.98333333333333328</v>
      </c>
      <c r="F67" s="133">
        <f>F36+F48+F66</f>
        <v>0</v>
      </c>
      <c r="G67" s="132" t="e">
        <f>F67/$F$26</f>
        <v>#DIV/0!</v>
      </c>
    </row>
    <row r="68" spans="1:7" s="18" customFormat="1" ht="11.25" customHeight="1" thickBot="1" x14ac:dyDescent="0.3">
      <c r="A68" s="137"/>
      <c r="B68" s="137"/>
      <c r="C68" s="138"/>
      <c r="D68" s="138"/>
      <c r="E68" s="139"/>
      <c r="F68" s="140"/>
      <c r="G68" s="139"/>
    </row>
    <row r="69" spans="1:7" ht="21.75" customHeight="1" thickBot="1" x14ac:dyDescent="0.3">
      <c r="A69" s="141"/>
      <c r="B69" s="142" t="s">
        <v>88</v>
      </c>
      <c r="C69" s="143"/>
      <c r="D69" s="144">
        <f>D26-D67</f>
        <v>700</v>
      </c>
      <c r="E69" s="145">
        <f>D69/$D$26</f>
        <v>1.6666666666666666E-2</v>
      </c>
      <c r="F69" s="146">
        <f>F26-F67</f>
        <v>0</v>
      </c>
      <c r="G69" s="147" t="e">
        <f>F69/$F$26</f>
        <v>#DIV/0!</v>
      </c>
    </row>
    <row r="70" spans="1:7" ht="22.5" customHeight="1" x14ac:dyDescent="0.25"/>
    <row r="71" spans="1:7" ht="22.5" customHeight="1" x14ac:dyDescent="0.25"/>
    <row r="72" spans="1:7" ht="22.5" customHeight="1" x14ac:dyDescent="0.25"/>
    <row r="73" spans="1:7" ht="22.5" customHeight="1" x14ac:dyDescent="0.25"/>
    <row r="74" spans="1:7" ht="22.5" customHeight="1" x14ac:dyDescent="0.25"/>
    <row r="75" spans="1:7" ht="22.5" customHeight="1" x14ac:dyDescent="0.25"/>
    <row r="76" spans="1:7" ht="22.5" customHeight="1" x14ac:dyDescent="0.25"/>
    <row r="77" spans="1:7" ht="22.5" customHeight="1" x14ac:dyDescent="0.25"/>
    <row r="78" spans="1:7" ht="22.5" customHeight="1" x14ac:dyDescent="0.25"/>
    <row r="79" spans="1:7" ht="22.5" customHeight="1" x14ac:dyDescent="0.25"/>
    <row r="80" spans="1:7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  <row r="101" ht="22.5" customHeight="1" x14ac:dyDescent="0.25"/>
    <row r="102" ht="22.5" customHeight="1" x14ac:dyDescent="0.25"/>
    <row r="103" ht="22.5" customHeight="1" x14ac:dyDescent="0.25"/>
    <row r="104" ht="22.5" customHeight="1" x14ac:dyDescent="0.25"/>
    <row r="105" ht="22.5" customHeight="1" x14ac:dyDescent="0.25"/>
    <row r="106" ht="22.5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  <row r="119" ht="22.5" customHeight="1" x14ac:dyDescent="0.25"/>
    <row r="120" ht="22.5" customHeight="1" x14ac:dyDescent="0.25"/>
    <row r="121" ht="22.5" customHeight="1" x14ac:dyDescent="0.25"/>
    <row r="122" ht="22.5" customHeight="1" x14ac:dyDescent="0.25"/>
    <row r="123" ht="22.5" customHeight="1" x14ac:dyDescent="0.25"/>
    <row r="124" ht="22.5" customHeight="1" x14ac:dyDescent="0.25"/>
    <row r="125" ht="22.5" customHeight="1" x14ac:dyDescent="0.25"/>
    <row r="126" ht="22.5" customHeight="1" x14ac:dyDescent="0.25"/>
    <row r="127" ht="22.5" customHeight="1" x14ac:dyDescent="0.25"/>
    <row r="128" ht="22.5" customHeight="1" x14ac:dyDescent="0.25"/>
    <row r="129" ht="22.5" customHeight="1" x14ac:dyDescent="0.25"/>
    <row r="130" ht="22.5" customHeight="1" x14ac:dyDescent="0.25"/>
    <row r="131" ht="22.5" customHeight="1" x14ac:dyDescent="0.25"/>
    <row r="132" ht="22.5" customHeight="1" x14ac:dyDescent="0.25"/>
    <row r="133" ht="22.5" customHeight="1" x14ac:dyDescent="0.25"/>
    <row r="134" ht="22.5" customHeight="1" x14ac:dyDescent="0.25"/>
    <row r="135" ht="22.5" customHeight="1" x14ac:dyDescent="0.25"/>
    <row r="136" ht="22.5" customHeight="1" x14ac:dyDescent="0.25"/>
    <row r="137" ht="22.5" customHeight="1" x14ac:dyDescent="0.25"/>
    <row r="138" ht="22.5" customHeight="1" x14ac:dyDescent="0.25"/>
    <row r="139" ht="22.5" customHeight="1" x14ac:dyDescent="0.25"/>
    <row r="140" ht="22.5" customHeight="1" x14ac:dyDescent="0.25"/>
    <row r="141" ht="22.5" customHeight="1" x14ac:dyDescent="0.25"/>
    <row r="142" ht="22.5" customHeight="1" x14ac:dyDescent="0.25"/>
    <row r="143" ht="22.5" customHeight="1" x14ac:dyDescent="0.25"/>
    <row r="144" ht="22.5" customHeight="1" x14ac:dyDescent="0.25"/>
    <row r="145" ht="22.5" customHeight="1" x14ac:dyDescent="0.25"/>
    <row r="146" ht="22.5" customHeight="1" x14ac:dyDescent="0.25"/>
    <row r="147" ht="22.5" customHeight="1" x14ac:dyDescent="0.25"/>
    <row r="148" ht="22.5" customHeight="1" x14ac:dyDescent="0.25"/>
    <row r="149" ht="22.5" customHeight="1" x14ac:dyDescent="0.25"/>
    <row r="150" ht="22.5" customHeight="1" x14ac:dyDescent="0.25"/>
    <row r="151" ht="22.5" customHeight="1" x14ac:dyDescent="0.25"/>
    <row r="152" ht="22.5" customHeight="1" x14ac:dyDescent="0.25"/>
    <row r="153" ht="22.5" customHeight="1" x14ac:dyDescent="0.25"/>
    <row r="154" ht="22.5" customHeight="1" x14ac:dyDescent="0.25"/>
    <row r="155" ht="22.5" customHeight="1" x14ac:dyDescent="0.25"/>
    <row r="156" ht="22.5" customHeight="1" x14ac:dyDescent="0.25"/>
    <row r="157" ht="22.5" customHeight="1" x14ac:dyDescent="0.25"/>
    <row r="158" ht="22.5" customHeight="1" x14ac:dyDescent="0.25"/>
    <row r="159" ht="22.5" customHeight="1" x14ac:dyDescent="0.25"/>
    <row r="160" ht="22.5" customHeight="1" x14ac:dyDescent="0.25"/>
    <row r="161" ht="22.5" customHeight="1" x14ac:dyDescent="0.25"/>
    <row r="162" ht="22.5" customHeight="1" x14ac:dyDescent="0.25"/>
    <row r="163" ht="22.5" customHeight="1" x14ac:dyDescent="0.25"/>
    <row r="164" ht="22.5" customHeight="1" x14ac:dyDescent="0.25"/>
    <row r="165" ht="22.5" customHeight="1" x14ac:dyDescent="0.25"/>
    <row r="166" ht="22.5" customHeight="1" x14ac:dyDescent="0.25"/>
    <row r="167" ht="22.5" customHeight="1" x14ac:dyDescent="0.25"/>
    <row r="168" ht="22.5" customHeight="1" x14ac:dyDescent="0.25"/>
    <row r="169" ht="22.5" customHeight="1" x14ac:dyDescent="0.25"/>
    <row r="170" ht="22.5" customHeight="1" x14ac:dyDescent="0.25"/>
    <row r="171" ht="22.5" customHeight="1" x14ac:dyDescent="0.25"/>
    <row r="172" ht="22.5" customHeight="1" x14ac:dyDescent="0.25"/>
    <row r="173" ht="22.5" customHeight="1" x14ac:dyDescent="0.25"/>
    <row r="174" ht="22.5" customHeight="1" x14ac:dyDescent="0.25"/>
    <row r="175" ht="22.5" customHeight="1" x14ac:dyDescent="0.25"/>
    <row r="176" ht="22.5" customHeight="1" x14ac:dyDescent="0.25"/>
    <row r="177" ht="22.5" customHeight="1" x14ac:dyDescent="0.25"/>
    <row r="178" ht="22.5" customHeight="1" x14ac:dyDescent="0.25"/>
    <row r="179" ht="22.5" customHeight="1" x14ac:dyDescent="0.25"/>
    <row r="180" ht="22.5" customHeight="1" x14ac:dyDescent="0.25"/>
    <row r="181" ht="22.5" customHeight="1" x14ac:dyDescent="0.25"/>
    <row r="182" ht="22.5" customHeight="1" x14ac:dyDescent="0.25"/>
    <row r="183" ht="22.5" customHeight="1" x14ac:dyDescent="0.25"/>
    <row r="184" ht="22.5" customHeight="1" x14ac:dyDescent="0.25"/>
    <row r="185" ht="22.5" customHeight="1" x14ac:dyDescent="0.25"/>
    <row r="186" ht="22.5" customHeight="1" x14ac:dyDescent="0.25"/>
    <row r="187" ht="22.5" customHeight="1" x14ac:dyDescent="0.25"/>
    <row r="188" ht="22.5" customHeight="1" x14ac:dyDescent="0.25"/>
    <row r="189" ht="22.5" customHeight="1" x14ac:dyDescent="0.25"/>
    <row r="190" ht="22.5" customHeight="1" x14ac:dyDescent="0.25"/>
    <row r="191" ht="22.5" customHeight="1" x14ac:dyDescent="0.25"/>
    <row r="192" ht="22.5" customHeight="1" x14ac:dyDescent="0.25"/>
    <row r="193" ht="22.5" customHeight="1" x14ac:dyDescent="0.25"/>
    <row r="194" ht="22.5" customHeight="1" x14ac:dyDescent="0.25"/>
    <row r="195" ht="22.5" customHeight="1" x14ac:dyDescent="0.25"/>
    <row r="196" ht="22.5" customHeight="1" x14ac:dyDescent="0.25"/>
    <row r="197" ht="22.5" customHeight="1" x14ac:dyDescent="0.25"/>
    <row r="198" ht="22.5" customHeight="1" x14ac:dyDescent="0.25"/>
    <row r="199" ht="22.5" customHeight="1" x14ac:dyDescent="0.25"/>
    <row r="200" ht="22.5" customHeight="1" x14ac:dyDescent="0.25"/>
    <row r="201" ht="22.5" customHeight="1" x14ac:dyDescent="0.25"/>
    <row r="202" ht="22.5" customHeight="1" x14ac:dyDescent="0.25"/>
    <row r="203" ht="22.5" customHeight="1" x14ac:dyDescent="0.25"/>
    <row r="204" ht="22.5" customHeight="1" x14ac:dyDescent="0.25"/>
    <row r="205" ht="22.5" customHeight="1" x14ac:dyDescent="0.25"/>
    <row r="206" ht="22.5" customHeight="1" x14ac:dyDescent="0.25"/>
    <row r="207" ht="22.5" customHeight="1" x14ac:dyDescent="0.25"/>
    <row r="208" ht="22.5" customHeight="1" x14ac:dyDescent="0.25"/>
    <row r="209" ht="22.5" customHeight="1" x14ac:dyDescent="0.25"/>
    <row r="210" ht="22.5" customHeight="1" x14ac:dyDescent="0.25"/>
    <row r="211" ht="22.5" customHeight="1" x14ac:dyDescent="0.25"/>
    <row r="212" ht="22.5" customHeight="1" x14ac:dyDescent="0.25"/>
    <row r="213" ht="22.5" customHeight="1" x14ac:dyDescent="0.25"/>
    <row r="214" ht="22.5" customHeight="1" x14ac:dyDescent="0.25"/>
    <row r="215" ht="22.5" customHeight="1" x14ac:dyDescent="0.25"/>
    <row r="216" ht="22.5" customHeight="1" x14ac:dyDescent="0.25"/>
    <row r="217" ht="22.5" customHeight="1" x14ac:dyDescent="0.25"/>
    <row r="218" ht="22.5" customHeight="1" x14ac:dyDescent="0.25"/>
    <row r="219" ht="22.5" customHeight="1" x14ac:dyDescent="0.25"/>
    <row r="220" ht="22.5" customHeight="1" x14ac:dyDescent="0.25"/>
    <row r="221" ht="22.5" customHeight="1" x14ac:dyDescent="0.25"/>
    <row r="222" ht="22.5" customHeight="1" x14ac:dyDescent="0.25"/>
    <row r="223" ht="22.5" customHeight="1" x14ac:dyDescent="0.25"/>
    <row r="224" ht="22.5" customHeight="1" x14ac:dyDescent="0.25"/>
    <row r="225" ht="22.5" customHeight="1" x14ac:dyDescent="0.25"/>
    <row r="226" ht="22.5" customHeight="1" x14ac:dyDescent="0.25"/>
    <row r="227" ht="22.5" customHeight="1" x14ac:dyDescent="0.25"/>
    <row r="228" ht="22.5" customHeight="1" x14ac:dyDescent="0.25"/>
    <row r="229" ht="22.5" customHeight="1" x14ac:dyDescent="0.25"/>
    <row r="230" ht="22.5" customHeight="1" x14ac:dyDescent="0.25"/>
    <row r="231" ht="22.5" customHeight="1" x14ac:dyDescent="0.25"/>
    <row r="232" ht="22.5" customHeight="1" x14ac:dyDescent="0.25"/>
    <row r="233" ht="22.5" customHeight="1" x14ac:dyDescent="0.25"/>
    <row r="234" ht="22.5" customHeight="1" x14ac:dyDescent="0.25"/>
    <row r="235" ht="22.5" customHeight="1" x14ac:dyDescent="0.25"/>
    <row r="236" ht="22.5" customHeight="1" x14ac:dyDescent="0.25"/>
    <row r="237" ht="22.5" customHeight="1" x14ac:dyDescent="0.25"/>
    <row r="238" ht="22.5" customHeight="1" x14ac:dyDescent="0.25"/>
    <row r="239" ht="22.5" customHeight="1" x14ac:dyDescent="0.25"/>
    <row r="240" ht="22.5" customHeight="1" x14ac:dyDescent="0.25"/>
    <row r="241" ht="22.5" customHeight="1" x14ac:dyDescent="0.25"/>
    <row r="242" ht="22.5" customHeight="1" x14ac:dyDescent="0.25"/>
    <row r="243" ht="22.5" customHeight="1" x14ac:dyDescent="0.25"/>
    <row r="244" ht="22.5" customHeight="1" x14ac:dyDescent="0.25"/>
    <row r="245" ht="22.5" customHeight="1" x14ac:dyDescent="0.25"/>
    <row r="246" ht="22.5" customHeight="1" x14ac:dyDescent="0.25"/>
    <row r="247" ht="22.5" customHeight="1" x14ac:dyDescent="0.25"/>
    <row r="248" ht="22.5" customHeight="1" x14ac:dyDescent="0.25"/>
    <row r="249" ht="22.5" customHeight="1" x14ac:dyDescent="0.25"/>
    <row r="250" ht="22.5" customHeight="1" x14ac:dyDescent="0.25"/>
    <row r="251" ht="22.5" customHeight="1" x14ac:dyDescent="0.25"/>
    <row r="252" ht="22.5" customHeight="1" x14ac:dyDescent="0.25"/>
    <row r="253" ht="22.5" customHeight="1" x14ac:dyDescent="0.25"/>
    <row r="254" ht="22.5" customHeight="1" x14ac:dyDescent="0.25"/>
    <row r="255" ht="22.5" customHeight="1" x14ac:dyDescent="0.25"/>
    <row r="256" ht="22.5" customHeight="1" x14ac:dyDescent="0.25"/>
    <row r="257" ht="22.5" customHeight="1" x14ac:dyDescent="0.25"/>
    <row r="258" ht="22.5" customHeight="1" x14ac:dyDescent="0.25"/>
    <row r="259" ht="22.5" customHeight="1" x14ac:dyDescent="0.25"/>
    <row r="260" ht="22.5" customHeight="1" x14ac:dyDescent="0.25"/>
    <row r="261" ht="22.5" customHeight="1" x14ac:dyDescent="0.25"/>
    <row r="262" ht="22.5" customHeight="1" x14ac:dyDescent="0.25"/>
    <row r="263" ht="22.5" customHeight="1" x14ac:dyDescent="0.25"/>
    <row r="264" ht="22.5" customHeight="1" x14ac:dyDescent="0.25"/>
    <row r="265" ht="22.5" customHeight="1" x14ac:dyDescent="0.25"/>
    <row r="266" ht="22.5" customHeight="1" x14ac:dyDescent="0.25"/>
    <row r="267" ht="22.5" customHeight="1" x14ac:dyDescent="0.25"/>
    <row r="268" ht="22.5" customHeight="1" x14ac:dyDescent="0.25"/>
    <row r="269" ht="22.5" customHeight="1" x14ac:dyDescent="0.25"/>
    <row r="270" ht="22.5" customHeight="1" x14ac:dyDescent="0.25"/>
    <row r="271" ht="22.5" customHeight="1" x14ac:dyDescent="0.25"/>
  </sheetData>
  <sheetProtection password="CC3D" sheet="1" selectLockedCells="1"/>
  <mergeCells count="6">
    <mergeCell ref="A8:G8"/>
    <mergeCell ref="A28:G28"/>
    <mergeCell ref="A5:G5"/>
    <mergeCell ref="A6:G6"/>
    <mergeCell ref="A1:G1"/>
    <mergeCell ref="A2:G2"/>
  </mergeCells>
  <hyperlinks>
    <hyperlink ref="G3" location="การใช้แบบฟอร์ม!A1" display="กลับไปหน้าแรก"/>
  </hyperlinks>
  <printOptions horizontalCentered="1"/>
  <pageMargins left="0.15748031496063" right="0.15748031496063" top="0.39370078740157499" bottom="0.55118110236220497" header="0.23622047244094499" footer="0.09"/>
  <pageSetup paperSize="9" orientation="landscape" r:id="rId1"/>
  <headerFooter alignWithMargins="0">
    <oddFooter>&amp;C&amp;"Browallia New,Regular"&amp;12ตลาดหลักทรัพย์แห่งประเทศไทย
Copyright 2021, The Stock Exchange of Thailand. All rights reserved.&amp;R&amp;G</oddFooter>
  </headerFooter>
  <rowBreaks count="2" manualBreakCount="2">
    <brk id="27" max="16383" man="1"/>
    <brk id="48" max="16383" man="1"/>
  </rowBreaks>
  <colBreaks count="1" manualBreakCount="1">
    <brk id="9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showGridLines="0" topLeftCell="D1" zoomScale="70" zoomScaleNormal="70" zoomScalePageLayoutView="90" workbookViewId="0">
      <selection activeCell="Q27" sqref="Q27"/>
    </sheetView>
  </sheetViews>
  <sheetFormatPr defaultColWidth="9.140625" defaultRowHeight="20.25" x14ac:dyDescent="0.4"/>
  <cols>
    <col min="1" max="1" width="8.42578125" style="167" customWidth="1"/>
    <col min="2" max="2" width="8" style="28" bestFit="1" customWidth="1"/>
    <col min="3" max="43" width="6.28515625" style="28" customWidth="1"/>
    <col min="44" max="44" width="10.28515625" style="28" customWidth="1"/>
    <col min="45" max="16384" width="9.140625" style="28"/>
  </cols>
  <sheetData>
    <row r="1" spans="1:44" s="173" customFormat="1" ht="27.95" customHeight="1" x14ac:dyDescent="0.55000000000000004">
      <c r="A1" s="313" t="s">
        <v>242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</row>
    <row r="2" spans="1:44" ht="22.5" x14ac:dyDescent="0.45">
      <c r="A2" s="314" t="s">
        <v>215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</row>
    <row r="3" spans="1:44" ht="23.25" x14ac:dyDescent="0.5">
      <c r="A3" s="291" t="s">
        <v>253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2"/>
      <c r="AQ3" s="315" t="s">
        <v>210</v>
      </c>
      <c r="AR3" s="316"/>
    </row>
    <row r="4" spans="1:44" ht="24" customHeight="1" x14ac:dyDescent="0.5">
      <c r="A4" s="291" t="s">
        <v>247</v>
      </c>
    </row>
    <row r="5" spans="1:44" ht="21.75" customHeight="1" thickBot="1" x14ac:dyDescent="0.55000000000000004">
      <c r="A5" s="270" t="s">
        <v>243</v>
      </c>
      <c r="N5" s="29"/>
      <c r="AQ5" s="365" t="s">
        <v>230</v>
      </c>
      <c r="AR5" s="365"/>
    </row>
    <row r="6" spans="1:44" ht="21.75" customHeight="1" thickBot="1" x14ac:dyDescent="0.55000000000000004">
      <c r="A6" s="319" t="s">
        <v>89</v>
      </c>
      <c r="B6" s="322" t="s">
        <v>41</v>
      </c>
      <c r="C6" s="323"/>
      <c r="D6" s="323"/>
      <c r="E6" s="323"/>
      <c r="F6" s="323"/>
      <c r="G6" s="324"/>
      <c r="H6" s="324"/>
      <c r="I6" s="325"/>
      <c r="J6" s="330" t="s">
        <v>57</v>
      </c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2"/>
      <c r="AR6" s="342" t="s">
        <v>90</v>
      </c>
    </row>
    <row r="7" spans="1:44" ht="21.75" thickBot="1" x14ac:dyDescent="0.5">
      <c r="A7" s="320"/>
      <c r="B7" s="326"/>
      <c r="C7" s="327"/>
      <c r="D7" s="327"/>
      <c r="E7" s="327"/>
      <c r="F7" s="327"/>
      <c r="G7" s="328"/>
      <c r="H7" s="328"/>
      <c r="I7" s="329"/>
      <c r="J7" s="345" t="s">
        <v>206</v>
      </c>
      <c r="K7" s="346"/>
      <c r="L7" s="346"/>
      <c r="M7" s="347"/>
      <c r="N7" s="348"/>
      <c r="O7" s="349" t="s">
        <v>61</v>
      </c>
      <c r="P7" s="350"/>
      <c r="Q7" s="350"/>
      <c r="R7" s="350"/>
      <c r="S7" s="350"/>
      <c r="T7" s="350"/>
      <c r="U7" s="350"/>
      <c r="V7" s="350"/>
      <c r="W7" s="350"/>
      <c r="X7" s="350"/>
      <c r="Y7" s="351" t="s">
        <v>91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3"/>
      <c r="AR7" s="343"/>
    </row>
    <row r="8" spans="1:44" ht="21.75" customHeight="1" x14ac:dyDescent="0.4">
      <c r="A8" s="320"/>
      <c r="B8" s="317" t="s">
        <v>43</v>
      </c>
      <c r="C8" s="337" t="s">
        <v>92</v>
      </c>
      <c r="D8" s="335" t="s">
        <v>50</v>
      </c>
      <c r="E8" s="335" t="s">
        <v>51</v>
      </c>
      <c r="F8" s="335" t="s">
        <v>52</v>
      </c>
      <c r="G8" s="335" t="s">
        <v>46</v>
      </c>
      <c r="H8" s="368" t="s">
        <v>93</v>
      </c>
      <c r="I8" s="333" t="s">
        <v>94</v>
      </c>
      <c r="J8" s="317" t="s">
        <v>95</v>
      </c>
      <c r="K8" s="335" t="s">
        <v>59</v>
      </c>
      <c r="L8" s="335" t="s">
        <v>96</v>
      </c>
      <c r="M8" s="335" t="s">
        <v>205</v>
      </c>
      <c r="N8" s="333" t="s">
        <v>97</v>
      </c>
      <c r="O8" s="317" t="s">
        <v>98</v>
      </c>
      <c r="P8" s="335" t="s">
        <v>99</v>
      </c>
      <c r="Q8" s="335" t="s">
        <v>100</v>
      </c>
      <c r="R8" s="335" t="s">
        <v>101</v>
      </c>
      <c r="S8" s="337" t="s">
        <v>102</v>
      </c>
      <c r="T8" s="335" t="s">
        <v>67</v>
      </c>
      <c r="U8" s="335" t="s">
        <v>204</v>
      </c>
      <c r="V8" s="335" t="s">
        <v>103</v>
      </c>
      <c r="W8" s="335" t="s">
        <v>104</v>
      </c>
      <c r="X8" s="335" t="s">
        <v>105</v>
      </c>
      <c r="Y8" s="339" t="s">
        <v>73</v>
      </c>
      <c r="Z8" s="340"/>
      <c r="AA8" s="340"/>
      <c r="AB8" s="341"/>
      <c r="AC8" s="363" t="s">
        <v>74</v>
      </c>
      <c r="AD8" s="359" t="s">
        <v>75</v>
      </c>
      <c r="AE8" s="359" t="s">
        <v>207</v>
      </c>
      <c r="AF8" s="359" t="s">
        <v>106</v>
      </c>
      <c r="AG8" s="359" t="s">
        <v>107</v>
      </c>
      <c r="AH8" s="359" t="s">
        <v>108</v>
      </c>
      <c r="AI8" s="359" t="s">
        <v>109</v>
      </c>
      <c r="AJ8" s="359" t="s">
        <v>79</v>
      </c>
      <c r="AK8" s="359" t="s">
        <v>110</v>
      </c>
      <c r="AL8" s="359" t="s">
        <v>111</v>
      </c>
      <c r="AM8" s="359" t="s">
        <v>112</v>
      </c>
      <c r="AN8" s="359" t="s">
        <v>83</v>
      </c>
      <c r="AO8" s="359" t="s">
        <v>85</v>
      </c>
      <c r="AP8" s="366" t="s">
        <v>200</v>
      </c>
      <c r="AQ8" s="361" t="s">
        <v>201</v>
      </c>
      <c r="AR8" s="343"/>
    </row>
    <row r="9" spans="1:44" ht="87.75" customHeight="1" thickBot="1" x14ac:dyDescent="0.45">
      <c r="A9" s="321"/>
      <c r="B9" s="318"/>
      <c r="C9" s="338"/>
      <c r="D9" s="336"/>
      <c r="E9" s="336"/>
      <c r="F9" s="336"/>
      <c r="G9" s="336"/>
      <c r="H9" s="369"/>
      <c r="I9" s="334"/>
      <c r="J9" s="318"/>
      <c r="K9" s="336"/>
      <c r="L9" s="336"/>
      <c r="M9" s="336"/>
      <c r="N9" s="334"/>
      <c r="O9" s="318"/>
      <c r="P9" s="336"/>
      <c r="Q9" s="336"/>
      <c r="R9" s="336"/>
      <c r="S9" s="338"/>
      <c r="T9" s="336"/>
      <c r="U9" s="336"/>
      <c r="V9" s="336"/>
      <c r="W9" s="336"/>
      <c r="X9" s="336"/>
      <c r="Y9" s="84" t="s">
        <v>113</v>
      </c>
      <c r="Z9" s="85" t="s">
        <v>114</v>
      </c>
      <c r="AA9" s="85" t="s">
        <v>115</v>
      </c>
      <c r="AB9" s="83" t="s">
        <v>116</v>
      </c>
      <c r="AC9" s="364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7"/>
      <c r="AQ9" s="362"/>
      <c r="AR9" s="344"/>
    </row>
    <row r="10" spans="1:44" ht="20.25" customHeight="1" x14ac:dyDescent="0.45">
      <c r="A10" s="165" t="s">
        <v>203</v>
      </c>
      <c r="B10" s="274">
        <v>15000</v>
      </c>
      <c r="C10" s="275">
        <v>2000</v>
      </c>
      <c r="D10" s="275">
        <v>10000</v>
      </c>
      <c r="E10" s="275"/>
      <c r="F10" s="275"/>
      <c r="G10" s="276"/>
      <c r="H10" s="276"/>
      <c r="I10" s="277"/>
      <c r="J10" s="274">
        <v>1000</v>
      </c>
      <c r="K10" s="275"/>
      <c r="L10" s="275"/>
      <c r="M10" s="276">
        <v>1000</v>
      </c>
      <c r="N10" s="277"/>
      <c r="O10" s="274">
        <v>2000</v>
      </c>
      <c r="P10" s="275"/>
      <c r="Q10" s="275"/>
      <c r="R10" s="275">
        <v>500</v>
      </c>
      <c r="S10" s="275"/>
      <c r="T10" s="275">
        <v>800</v>
      </c>
      <c r="U10" s="275"/>
      <c r="V10" s="275"/>
      <c r="W10" s="275"/>
      <c r="X10" s="275"/>
      <c r="Y10" s="274">
        <v>150</v>
      </c>
      <c r="Z10" s="275"/>
      <c r="AA10" s="275">
        <v>500</v>
      </c>
      <c r="AB10" s="275"/>
      <c r="AC10" s="274"/>
      <c r="AD10" s="275">
        <v>400</v>
      </c>
      <c r="AE10" s="275"/>
      <c r="AF10" s="275">
        <v>80</v>
      </c>
      <c r="AG10" s="278"/>
      <c r="AH10" s="275">
        <v>500</v>
      </c>
      <c r="AI10" s="275"/>
      <c r="AJ10" s="275"/>
      <c r="AK10" s="275"/>
      <c r="AL10" s="275"/>
      <c r="AM10" s="275"/>
      <c r="AN10" s="275"/>
      <c r="AO10" s="275"/>
      <c r="AP10" s="275"/>
      <c r="AQ10" s="277"/>
      <c r="AR10" s="166">
        <f>SUM(J10:AQ10)</f>
        <v>6930</v>
      </c>
    </row>
    <row r="11" spans="1:44" ht="20.25" customHeight="1" x14ac:dyDescent="0.45">
      <c r="A11" s="63"/>
      <c r="B11" s="279"/>
      <c r="C11" s="280"/>
      <c r="D11" s="280"/>
      <c r="E11" s="280"/>
      <c r="F11" s="280"/>
      <c r="G11" s="281"/>
      <c r="H11" s="281"/>
      <c r="I11" s="282"/>
      <c r="J11" s="279"/>
      <c r="K11" s="280"/>
      <c r="L11" s="280"/>
      <c r="M11" s="281"/>
      <c r="N11" s="282"/>
      <c r="O11" s="279"/>
      <c r="P11" s="280"/>
      <c r="Q11" s="280"/>
      <c r="R11" s="280"/>
      <c r="S11" s="280"/>
      <c r="T11" s="280"/>
      <c r="U11" s="280"/>
      <c r="V11" s="280"/>
      <c r="W11" s="280"/>
      <c r="X11" s="280"/>
      <c r="Y11" s="279"/>
      <c r="Z11" s="280"/>
      <c r="AA11" s="280"/>
      <c r="AB11" s="280"/>
      <c r="AC11" s="279"/>
      <c r="AD11" s="280"/>
      <c r="AE11" s="280"/>
      <c r="AF11" s="280"/>
      <c r="AG11" s="283"/>
      <c r="AH11" s="280"/>
      <c r="AI11" s="280"/>
      <c r="AJ11" s="280"/>
      <c r="AK11" s="280"/>
      <c r="AL11" s="280"/>
      <c r="AM11" s="280"/>
      <c r="AN11" s="280"/>
      <c r="AO11" s="280"/>
      <c r="AP11" s="280"/>
      <c r="AQ11" s="282"/>
      <c r="AR11" s="166">
        <f>SUM(J11:AQ11)</f>
        <v>0</v>
      </c>
    </row>
    <row r="12" spans="1:44" ht="20.25" customHeight="1" x14ac:dyDescent="0.45">
      <c r="A12" s="63"/>
      <c r="B12" s="279"/>
      <c r="C12" s="280"/>
      <c r="D12" s="280"/>
      <c r="E12" s="280"/>
      <c r="F12" s="280"/>
      <c r="G12" s="281"/>
      <c r="H12" s="281"/>
      <c r="I12" s="282"/>
      <c r="J12" s="279"/>
      <c r="K12" s="284"/>
      <c r="L12" s="280"/>
      <c r="M12" s="281"/>
      <c r="N12" s="285"/>
      <c r="O12" s="279"/>
      <c r="P12" s="280"/>
      <c r="Q12" s="280"/>
      <c r="R12" s="280"/>
      <c r="S12" s="280"/>
      <c r="T12" s="280"/>
      <c r="U12" s="280"/>
      <c r="V12" s="280"/>
      <c r="W12" s="280"/>
      <c r="X12" s="280"/>
      <c r="Y12" s="279"/>
      <c r="Z12" s="280"/>
      <c r="AA12" s="280"/>
      <c r="AB12" s="280"/>
      <c r="AC12" s="279"/>
      <c r="AD12" s="280"/>
      <c r="AE12" s="280"/>
      <c r="AF12" s="280"/>
      <c r="AG12" s="283"/>
      <c r="AH12" s="280"/>
      <c r="AI12" s="280"/>
      <c r="AJ12" s="280"/>
      <c r="AK12" s="280"/>
      <c r="AL12" s="280"/>
      <c r="AM12" s="280"/>
      <c r="AN12" s="280"/>
      <c r="AO12" s="280"/>
      <c r="AP12" s="280"/>
      <c r="AQ12" s="282"/>
      <c r="AR12" s="166">
        <f t="shared" ref="AR12:AR40" si="0">SUM(J12:AQ12)</f>
        <v>0</v>
      </c>
    </row>
    <row r="13" spans="1:44" ht="20.25" customHeight="1" x14ac:dyDescent="0.45">
      <c r="A13" s="63"/>
      <c r="B13" s="279"/>
      <c r="C13" s="280"/>
      <c r="D13" s="280"/>
      <c r="E13" s="280"/>
      <c r="F13" s="280"/>
      <c r="G13" s="281"/>
      <c r="H13" s="281"/>
      <c r="I13" s="282"/>
      <c r="J13" s="279"/>
      <c r="K13" s="284"/>
      <c r="L13" s="280"/>
      <c r="M13" s="281"/>
      <c r="N13" s="285"/>
      <c r="O13" s="279"/>
      <c r="P13" s="280"/>
      <c r="Q13" s="280"/>
      <c r="R13" s="280"/>
      <c r="S13" s="280"/>
      <c r="T13" s="280"/>
      <c r="U13" s="280"/>
      <c r="V13" s="280"/>
      <c r="W13" s="280"/>
      <c r="X13" s="280"/>
      <c r="Y13" s="279"/>
      <c r="Z13" s="280"/>
      <c r="AA13" s="280"/>
      <c r="AB13" s="280"/>
      <c r="AC13" s="279"/>
      <c r="AD13" s="280"/>
      <c r="AE13" s="280"/>
      <c r="AF13" s="280"/>
      <c r="AG13" s="283"/>
      <c r="AH13" s="280"/>
      <c r="AI13" s="280"/>
      <c r="AJ13" s="280"/>
      <c r="AK13" s="280"/>
      <c r="AL13" s="280"/>
      <c r="AM13" s="280"/>
      <c r="AN13" s="280"/>
      <c r="AO13" s="280"/>
      <c r="AP13" s="280"/>
      <c r="AQ13" s="282"/>
      <c r="AR13" s="166">
        <f t="shared" si="0"/>
        <v>0</v>
      </c>
    </row>
    <row r="14" spans="1:44" ht="20.25" customHeight="1" x14ac:dyDescent="0.45">
      <c r="A14" s="63"/>
      <c r="B14" s="279"/>
      <c r="C14" s="280"/>
      <c r="D14" s="280"/>
      <c r="E14" s="280"/>
      <c r="F14" s="280"/>
      <c r="G14" s="281"/>
      <c r="H14" s="281"/>
      <c r="I14" s="282"/>
      <c r="J14" s="279"/>
      <c r="K14" s="284"/>
      <c r="L14" s="280"/>
      <c r="M14" s="281"/>
      <c r="N14" s="285"/>
      <c r="O14" s="279"/>
      <c r="P14" s="280"/>
      <c r="Q14" s="280"/>
      <c r="R14" s="280"/>
      <c r="S14" s="280"/>
      <c r="T14" s="280"/>
      <c r="U14" s="280"/>
      <c r="V14" s="280"/>
      <c r="W14" s="280"/>
      <c r="X14" s="280"/>
      <c r="Y14" s="279"/>
      <c r="Z14" s="280"/>
      <c r="AA14" s="280"/>
      <c r="AB14" s="280"/>
      <c r="AC14" s="279"/>
      <c r="AD14" s="280"/>
      <c r="AE14" s="280"/>
      <c r="AF14" s="280"/>
      <c r="AG14" s="283"/>
      <c r="AH14" s="280"/>
      <c r="AI14" s="280"/>
      <c r="AJ14" s="280"/>
      <c r="AK14" s="280"/>
      <c r="AL14" s="280"/>
      <c r="AM14" s="280"/>
      <c r="AN14" s="280"/>
      <c r="AO14" s="280"/>
      <c r="AP14" s="280"/>
      <c r="AQ14" s="282"/>
      <c r="AR14" s="166">
        <f t="shared" si="0"/>
        <v>0</v>
      </c>
    </row>
    <row r="15" spans="1:44" ht="20.25" customHeight="1" x14ac:dyDescent="0.45">
      <c r="A15" s="63"/>
      <c r="B15" s="279"/>
      <c r="C15" s="280"/>
      <c r="D15" s="280"/>
      <c r="E15" s="280"/>
      <c r="F15" s="280"/>
      <c r="G15" s="281"/>
      <c r="H15" s="281"/>
      <c r="I15" s="282"/>
      <c r="J15" s="279"/>
      <c r="K15" s="284"/>
      <c r="L15" s="280"/>
      <c r="M15" s="281"/>
      <c r="N15" s="285"/>
      <c r="O15" s="279"/>
      <c r="P15" s="280"/>
      <c r="Q15" s="280"/>
      <c r="R15" s="280"/>
      <c r="S15" s="280"/>
      <c r="T15" s="280"/>
      <c r="U15" s="280"/>
      <c r="V15" s="280"/>
      <c r="W15" s="280"/>
      <c r="X15" s="280"/>
      <c r="Y15" s="279"/>
      <c r="Z15" s="280"/>
      <c r="AA15" s="280"/>
      <c r="AB15" s="280"/>
      <c r="AC15" s="279"/>
      <c r="AD15" s="280"/>
      <c r="AE15" s="280"/>
      <c r="AF15" s="280"/>
      <c r="AG15" s="283"/>
      <c r="AH15" s="280"/>
      <c r="AI15" s="280"/>
      <c r="AJ15" s="280"/>
      <c r="AK15" s="280"/>
      <c r="AL15" s="280"/>
      <c r="AM15" s="280"/>
      <c r="AN15" s="280"/>
      <c r="AO15" s="280"/>
      <c r="AP15" s="280"/>
      <c r="AQ15" s="282"/>
      <c r="AR15" s="166">
        <f t="shared" si="0"/>
        <v>0</v>
      </c>
    </row>
    <row r="16" spans="1:44" ht="20.25" customHeight="1" x14ac:dyDescent="0.45">
      <c r="A16" s="63"/>
      <c r="B16" s="279"/>
      <c r="C16" s="280"/>
      <c r="D16" s="280"/>
      <c r="E16" s="280"/>
      <c r="F16" s="280"/>
      <c r="G16" s="281"/>
      <c r="H16" s="281"/>
      <c r="I16" s="282"/>
      <c r="J16" s="279"/>
      <c r="K16" s="284"/>
      <c r="L16" s="280"/>
      <c r="M16" s="281"/>
      <c r="N16" s="285"/>
      <c r="O16" s="279"/>
      <c r="P16" s="280"/>
      <c r="Q16" s="280"/>
      <c r="R16" s="280"/>
      <c r="S16" s="280"/>
      <c r="T16" s="280"/>
      <c r="U16" s="280"/>
      <c r="V16" s="280"/>
      <c r="W16" s="280"/>
      <c r="X16" s="280"/>
      <c r="Y16" s="279"/>
      <c r="Z16" s="280"/>
      <c r="AA16" s="280"/>
      <c r="AB16" s="280"/>
      <c r="AC16" s="279"/>
      <c r="AD16" s="280"/>
      <c r="AE16" s="280"/>
      <c r="AF16" s="280"/>
      <c r="AG16" s="283"/>
      <c r="AH16" s="280"/>
      <c r="AI16" s="280"/>
      <c r="AJ16" s="280"/>
      <c r="AK16" s="280"/>
      <c r="AL16" s="280"/>
      <c r="AM16" s="280"/>
      <c r="AN16" s="280"/>
      <c r="AO16" s="280"/>
      <c r="AP16" s="280"/>
      <c r="AQ16" s="282"/>
      <c r="AR16" s="166">
        <f t="shared" si="0"/>
        <v>0</v>
      </c>
    </row>
    <row r="17" spans="1:44" ht="20.25" customHeight="1" x14ac:dyDescent="0.45">
      <c r="A17" s="63"/>
      <c r="B17" s="279"/>
      <c r="C17" s="280"/>
      <c r="D17" s="280"/>
      <c r="E17" s="280"/>
      <c r="F17" s="280"/>
      <c r="G17" s="281"/>
      <c r="H17" s="281"/>
      <c r="I17" s="282"/>
      <c r="J17" s="279"/>
      <c r="K17" s="280"/>
      <c r="L17" s="280"/>
      <c r="M17" s="281"/>
      <c r="N17" s="282"/>
      <c r="O17" s="279"/>
      <c r="P17" s="280"/>
      <c r="Q17" s="280"/>
      <c r="R17" s="280"/>
      <c r="S17" s="280"/>
      <c r="T17" s="280"/>
      <c r="U17" s="280"/>
      <c r="V17" s="280"/>
      <c r="W17" s="280"/>
      <c r="X17" s="280"/>
      <c r="Y17" s="279"/>
      <c r="Z17" s="280"/>
      <c r="AA17" s="280"/>
      <c r="AB17" s="280"/>
      <c r="AC17" s="279"/>
      <c r="AD17" s="280"/>
      <c r="AE17" s="280"/>
      <c r="AF17" s="280"/>
      <c r="AG17" s="283"/>
      <c r="AH17" s="280"/>
      <c r="AI17" s="280"/>
      <c r="AJ17" s="280"/>
      <c r="AK17" s="280"/>
      <c r="AL17" s="280"/>
      <c r="AM17" s="280"/>
      <c r="AN17" s="280"/>
      <c r="AO17" s="280"/>
      <c r="AP17" s="280"/>
      <c r="AQ17" s="282"/>
      <c r="AR17" s="166">
        <f t="shared" si="0"/>
        <v>0</v>
      </c>
    </row>
    <row r="18" spans="1:44" ht="20.25" customHeight="1" x14ac:dyDescent="0.45">
      <c r="A18" s="63"/>
      <c r="B18" s="279"/>
      <c r="C18" s="280"/>
      <c r="D18" s="280"/>
      <c r="E18" s="280"/>
      <c r="F18" s="280"/>
      <c r="G18" s="281"/>
      <c r="H18" s="281"/>
      <c r="I18" s="282"/>
      <c r="J18" s="279"/>
      <c r="K18" s="280"/>
      <c r="L18" s="280"/>
      <c r="M18" s="281"/>
      <c r="N18" s="282"/>
      <c r="O18" s="279"/>
      <c r="P18" s="280"/>
      <c r="Q18" s="280"/>
      <c r="R18" s="280"/>
      <c r="S18" s="280"/>
      <c r="T18" s="280"/>
      <c r="U18" s="280"/>
      <c r="V18" s="280"/>
      <c r="W18" s="280"/>
      <c r="X18" s="280"/>
      <c r="Y18" s="279"/>
      <c r="Z18" s="280"/>
      <c r="AA18" s="280"/>
      <c r="AB18" s="280"/>
      <c r="AC18" s="279"/>
      <c r="AD18" s="280"/>
      <c r="AE18" s="280"/>
      <c r="AF18" s="280"/>
      <c r="AG18" s="283"/>
      <c r="AH18" s="280"/>
      <c r="AI18" s="280"/>
      <c r="AJ18" s="280"/>
      <c r="AK18" s="280"/>
      <c r="AL18" s="280"/>
      <c r="AM18" s="280"/>
      <c r="AN18" s="280"/>
      <c r="AO18" s="280"/>
      <c r="AP18" s="280"/>
      <c r="AQ18" s="282"/>
      <c r="AR18" s="166">
        <f t="shared" si="0"/>
        <v>0</v>
      </c>
    </row>
    <row r="19" spans="1:44" ht="20.25" customHeight="1" x14ac:dyDescent="0.45">
      <c r="A19" s="63"/>
      <c r="B19" s="279"/>
      <c r="C19" s="280"/>
      <c r="D19" s="280"/>
      <c r="E19" s="280"/>
      <c r="F19" s="280"/>
      <c r="G19" s="281"/>
      <c r="H19" s="281"/>
      <c r="I19" s="282"/>
      <c r="J19" s="279"/>
      <c r="K19" s="280"/>
      <c r="L19" s="280"/>
      <c r="M19" s="281"/>
      <c r="N19" s="282"/>
      <c r="O19" s="279"/>
      <c r="P19" s="280"/>
      <c r="Q19" s="280"/>
      <c r="R19" s="280"/>
      <c r="S19" s="280"/>
      <c r="T19" s="280"/>
      <c r="U19" s="280"/>
      <c r="V19" s="280"/>
      <c r="W19" s="280"/>
      <c r="X19" s="280"/>
      <c r="Y19" s="279"/>
      <c r="Z19" s="280"/>
      <c r="AA19" s="280"/>
      <c r="AB19" s="280"/>
      <c r="AC19" s="279"/>
      <c r="AD19" s="280"/>
      <c r="AE19" s="280"/>
      <c r="AF19" s="280"/>
      <c r="AG19" s="283"/>
      <c r="AH19" s="280"/>
      <c r="AI19" s="280"/>
      <c r="AJ19" s="280"/>
      <c r="AK19" s="280"/>
      <c r="AL19" s="280"/>
      <c r="AM19" s="280"/>
      <c r="AN19" s="280"/>
      <c r="AO19" s="280"/>
      <c r="AP19" s="280"/>
      <c r="AQ19" s="282"/>
      <c r="AR19" s="166">
        <f t="shared" si="0"/>
        <v>0</v>
      </c>
    </row>
    <row r="20" spans="1:44" ht="20.25" customHeight="1" x14ac:dyDescent="0.45">
      <c r="A20" s="63"/>
      <c r="B20" s="279"/>
      <c r="C20" s="280"/>
      <c r="D20" s="280"/>
      <c r="E20" s="280"/>
      <c r="F20" s="280"/>
      <c r="G20" s="281"/>
      <c r="H20" s="281"/>
      <c r="I20" s="282"/>
      <c r="J20" s="279"/>
      <c r="K20" s="280"/>
      <c r="L20" s="280"/>
      <c r="M20" s="281"/>
      <c r="N20" s="282"/>
      <c r="O20" s="279"/>
      <c r="P20" s="280"/>
      <c r="Q20" s="280"/>
      <c r="R20" s="280"/>
      <c r="S20" s="280"/>
      <c r="T20" s="280"/>
      <c r="U20" s="280"/>
      <c r="V20" s="280"/>
      <c r="W20" s="280"/>
      <c r="X20" s="280"/>
      <c r="Y20" s="279"/>
      <c r="Z20" s="280"/>
      <c r="AA20" s="280"/>
      <c r="AB20" s="280"/>
      <c r="AC20" s="279"/>
      <c r="AD20" s="280"/>
      <c r="AE20" s="280"/>
      <c r="AF20" s="280"/>
      <c r="AG20" s="283"/>
      <c r="AH20" s="280"/>
      <c r="AI20" s="280"/>
      <c r="AJ20" s="280"/>
      <c r="AK20" s="280"/>
      <c r="AL20" s="280"/>
      <c r="AM20" s="280"/>
      <c r="AN20" s="280"/>
      <c r="AO20" s="280"/>
      <c r="AP20" s="280"/>
      <c r="AQ20" s="282"/>
      <c r="AR20" s="166">
        <f t="shared" si="0"/>
        <v>0</v>
      </c>
    </row>
    <row r="21" spans="1:44" ht="20.25" customHeight="1" x14ac:dyDescent="0.45">
      <c r="A21" s="63"/>
      <c r="B21" s="279"/>
      <c r="C21" s="280"/>
      <c r="D21" s="280"/>
      <c r="E21" s="280"/>
      <c r="F21" s="280"/>
      <c r="G21" s="281"/>
      <c r="H21" s="281"/>
      <c r="I21" s="282"/>
      <c r="J21" s="279"/>
      <c r="K21" s="280"/>
      <c r="L21" s="280"/>
      <c r="M21" s="281"/>
      <c r="N21" s="282"/>
      <c r="O21" s="279"/>
      <c r="P21" s="280"/>
      <c r="Q21" s="280"/>
      <c r="R21" s="280"/>
      <c r="S21" s="280"/>
      <c r="T21" s="280"/>
      <c r="U21" s="280"/>
      <c r="V21" s="280"/>
      <c r="W21" s="280"/>
      <c r="X21" s="280"/>
      <c r="Y21" s="279"/>
      <c r="Z21" s="280"/>
      <c r="AA21" s="280"/>
      <c r="AB21" s="280"/>
      <c r="AC21" s="279"/>
      <c r="AD21" s="280"/>
      <c r="AE21" s="280"/>
      <c r="AF21" s="280"/>
      <c r="AG21" s="283"/>
      <c r="AH21" s="280"/>
      <c r="AI21" s="280"/>
      <c r="AJ21" s="280"/>
      <c r="AK21" s="280"/>
      <c r="AL21" s="280"/>
      <c r="AM21" s="280"/>
      <c r="AN21" s="280"/>
      <c r="AO21" s="280"/>
      <c r="AP21" s="280"/>
      <c r="AQ21" s="282"/>
      <c r="AR21" s="166">
        <f t="shared" si="0"/>
        <v>0</v>
      </c>
    </row>
    <row r="22" spans="1:44" ht="20.25" customHeight="1" x14ac:dyDescent="0.45">
      <c r="A22" s="63"/>
      <c r="B22" s="279"/>
      <c r="C22" s="280"/>
      <c r="D22" s="280"/>
      <c r="E22" s="280"/>
      <c r="F22" s="280"/>
      <c r="G22" s="281"/>
      <c r="H22" s="281"/>
      <c r="I22" s="282"/>
      <c r="J22" s="279"/>
      <c r="K22" s="280"/>
      <c r="L22" s="280"/>
      <c r="M22" s="281"/>
      <c r="N22" s="282"/>
      <c r="O22" s="279"/>
      <c r="P22" s="280"/>
      <c r="Q22" s="280"/>
      <c r="R22" s="280"/>
      <c r="S22" s="280"/>
      <c r="T22" s="280"/>
      <c r="U22" s="280"/>
      <c r="V22" s="280"/>
      <c r="W22" s="280"/>
      <c r="X22" s="280"/>
      <c r="Y22" s="279"/>
      <c r="Z22" s="280"/>
      <c r="AA22" s="280"/>
      <c r="AB22" s="280"/>
      <c r="AC22" s="279"/>
      <c r="AD22" s="280"/>
      <c r="AE22" s="280"/>
      <c r="AF22" s="280"/>
      <c r="AG22" s="283"/>
      <c r="AH22" s="280"/>
      <c r="AI22" s="280"/>
      <c r="AJ22" s="280"/>
      <c r="AK22" s="280"/>
      <c r="AL22" s="280"/>
      <c r="AM22" s="280"/>
      <c r="AN22" s="280"/>
      <c r="AO22" s="280"/>
      <c r="AP22" s="280"/>
      <c r="AQ22" s="282"/>
      <c r="AR22" s="166">
        <f t="shared" si="0"/>
        <v>0</v>
      </c>
    </row>
    <row r="23" spans="1:44" ht="20.25" customHeight="1" x14ac:dyDescent="0.45">
      <c r="A23" s="63"/>
      <c r="B23" s="279"/>
      <c r="C23" s="280"/>
      <c r="D23" s="280"/>
      <c r="E23" s="280"/>
      <c r="F23" s="280"/>
      <c r="G23" s="281"/>
      <c r="H23" s="281"/>
      <c r="I23" s="282"/>
      <c r="J23" s="279"/>
      <c r="K23" s="280"/>
      <c r="L23" s="280"/>
      <c r="M23" s="281"/>
      <c r="N23" s="282"/>
      <c r="O23" s="279"/>
      <c r="P23" s="280"/>
      <c r="Q23" s="280"/>
      <c r="R23" s="280"/>
      <c r="S23" s="280"/>
      <c r="T23" s="280"/>
      <c r="U23" s="280"/>
      <c r="V23" s="280"/>
      <c r="W23" s="280"/>
      <c r="X23" s="280"/>
      <c r="Y23" s="279"/>
      <c r="Z23" s="280"/>
      <c r="AA23" s="280"/>
      <c r="AB23" s="280"/>
      <c r="AC23" s="279"/>
      <c r="AD23" s="280"/>
      <c r="AE23" s="280"/>
      <c r="AF23" s="280"/>
      <c r="AG23" s="283"/>
      <c r="AH23" s="280"/>
      <c r="AI23" s="280"/>
      <c r="AJ23" s="280"/>
      <c r="AK23" s="280"/>
      <c r="AL23" s="280"/>
      <c r="AM23" s="280"/>
      <c r="AN23" s="280"/>
      <c r="AO23" s="280"/>
      <c r="AP23" s="280"/>
      <c r="AQ23" s="282"/>
      <c r="AR23" s="166">
        <f t="shared" si="0"/>
        <v>0</v>
      </c>
    </row>
    <row r="24" spans="1:44" ht="20.25" customHeight="1" x14ac:dyDescent="0.45">
      <c r="A24" s="63"/>
      <c r="B24" s="279"/>
      <c r="C24" s="280"/>
      <c r="D24" s="280"/>
      <c r="E24" s="280"/>
      <c r="F24" s="280"/>
      <c r="G24" s="281"/>
      <c r="H24" s="281"/>
      <c r="I24" s="282"/>
      <c r="J24" s="279"/>
      <c r="K24" s="280"/>
      <c r="L24" s="280"/>
      <c r="M24" s="281"/>
      <c r="N24" s="282"/>
      <c r="O24" s="279"/>
      <c r="P24" s="280"/>
      <c r="Q24" s="280"/>
      <c r="R24" s="280"/>
      <c r="S24" s="280"/>
      <c r="T24" s="280"/>
      <c r="U24" s="280"/>
      <c r="V24" s="280"/>
      <c r="W24" s="280"/>
      <c r="X24" s="280"/>
      <c r="Y24" s="279"/>
      <c r="Z24" s="280"/>
      <c r="AA24" s="280"/>
      <c r="AB24" s="280"/>
      <c r="AC24" s="279"/>
      <c r="AD24" s="280"/>
      <c r="AE24" s="280"/>
      <c r="AF24" s="280"/>
      <c r="AG24" s="283"/>
      <c r="AH24" s="280"/>
      <c r="AI24" s="280"/>
      <c r="AJ24" s="280"/>
      <c r="AK24" s="280"/>
      <c r="AL24" s="280"/>
      <c r="AM24" s="280"/>
      <c r="AN24" s="280"/>
      <c r="AO24" s="280"/>
      <c r="AP24" s="280"/>
      <c r="AQ24" s="282"/>
      <c r="AR24" s="166">
        <f t="shared" si="0"/>
        <v>0</v>
      </c>
    </row>
    <row r="25" spans="1:44" ht="20.25" customHeight="1" x14ac:dyDescent="0.45">
      <c r="A25" s="63"/>
      <c r="B25" s="279"/>
      <c r="C25" s="280"/>
      <c r="D25" s="280"/>
      <c r="E25" s="280"/>
      <c r="F25" s="280"/>
      <c r="G25" s="281"/>
      <c r="H25" s="281"/>
      <c r="I25" s="282"/>
      <c r="J25" s="279"/>
      <c r="K25" s="280"/>
      <c r="L25" s="280"/>
      <c r="M25" s="281"/>
      <c r="N25" s="282"/>
      <c r="O25" s="279"/>
      <c r="P25" s="280"/>
      <c r="Q25" s="280"/>
      <c r="R25" s="280"/>
      <c r="S25" s="280"/>
      <c r="T25" s="280"/>
      <c r="U25" s="280"/>
      <c r="V25" s="280"/>
      <c r="W25" s="280"/>
      <c r="X25" s="280"/>
      <c r="Y25" s="279"/>
      <c r="Z25" s="280"/>
      <c r="AA25" s="280"/>
      <c r="AB25" s="280"/>
      <c r="AC25" s="279"/>
      <c r="AD25" s="280"/>
      <c r="AE25" s="280"/>
      <c r="AF25" s="280"/>
      <c r="AG25" s="283"/>
      <c r="AH25" s="280"/>
      <c r="AI25" s="280"/>
      <c r="AJ25" s="280"/>
      <c r="AK25" s="280"/>
      <c r="AL25" s="280"/>
      <c r="AM25" s="280"/>
      <c r="AN25" s="280"/>
      <c r="AO25" s="280"/>
      <c r="AP25" s="280"/>
      <c r="AQ25" s="282"/>
      <c r="AR25" s="166">
        <f t="shared" si="0"/>
        <v>0</v>
      </c>
    </row>
    <row r="26" spans="1:44" ht="20.25" customHeight="1" x14ac:dyDescent="0.45">
      <c r="A26" s="63"/>
      <c r="B26" s="279"/>
      <c r="C26" s="280"/>
      <c r="D26" s="280"/>
      <c r="E26" s="280"/>
      <c r="F26" s="280"/>
      <c r="G26" s="281"/>
      <c r="H26" s="281"/>
      <c r="I26" s="282"/>
      <c r="J26" s="279"/>
      <c r="K26" s="280"/>
      <c r="L26" s="280"/>
      <c r="M26" s="281"/>
      <c r="N26" s="282"/>
      <c r="O26" s="279"/>
      <c r="P26" s="280"/>
      <c r="Q26" s="280"/>
      <c r="R26" s="280"/>
      <c r="S26" s="280"/>
      <c r="T26" s="280"/>
      <c r="U26" s="280"/>
      <c r="V26" s="280"/>
      <c r="W26" s="280"/>
      <c r="X26" s="280"/>
      <c r="Y26" s="279"/>
      <c r="Z26" s="280"/>
      <c r="AA26" s="280"/>
      <c r="AB26" s="280"/>
      <c r="AC26" s="279"/>
      <c r="AD26" s="280"/>
      <c r="AE26" s="280"/>
      <c r="AF26" s="280"/>
      <c r="AG26" s="283"/>
      <c r="AH26" s="280"/>
      <c r="AI26" s="280"/>
      <c r="AJ26" s="280"/>
      <c r="AK26" s="280"/>
      <c r="AL26" s="280"/>
      <c r="AM26" s="280"/>
      <c r="AN26" s="280"/>
      <c r="AO26" s="280"/>
      <c r="AP26" s="280"/>
      <c r="AQ26" s="282"/>
      <c r="AR26" s="166">
        <f t="shared" si="0"/>
        <v>0</v>
      </c>
    </row>
    <row r="27" spans="1:44" ht="20.25" customHeight="1" x14ac:dyDescent="0.45">
      <c r="A27" s="63"/>
      <c r="B27" s="279"/>
      <c r="C27" s="280"/>
      <c r="D27" s="280"/>
      <c r="E27" s="280"/>
      <c r="F27" s="280"/>
      <c r="G27" s="281"/>
      <c r="H27" s="281"/>
      <c r="I27" s="282"/>
      <c r="J27" s="279"/>
      <c r="K27" s="280"/>
      <c r="L27" s="280"/>
      <c r="M27" s="281"/>
      <c r="N27" s="282"/>
      <c r="O27" s="279"/>
      <c r="P27" s="280"/>
      <c r="Q27" s="280"/>
      <c r="R27" s="280"/>
      <c r="S27" s="280"/>
      <c r="T27" s="280"/>
      <c r="U27" s="280"/>
      <c r="V27" s="280"/>
      <c r="W27" s="280"/>
      <c r="X27" s="280"/>
      <c r="Y27" s="279"/>
      <c r="Z27" s="280"/>
      <c r="AA27" s="280"/>
      <c r="AB27" s="280"/>
      <c r="AC27" s="279"/>
      <c r="AD27" s="280"/>
      <c r="AE27" s="280"/>
      <c r="AF27" s="280"/>
      <c r="AG27" s="283"/>
      <c r="AH27" s="280"/>
      <c r="AI27" s="280"/>
      <c r="AJ27" s="280"/>
      <c r="AK27" s="280"/>
      <c r="AL27" s="280"/>
      <c r="AM27" s="280"/>
      <c r="AN27" s="280"/>
      <c r="AO27" s="280"/>
      <c r="AP27" s="280"/>
      <c r="AQ27" s="282"/>
      <c r="AR27" s="166">
        <f t="shared" si="0"/>
        <v>0</v>
      </c>
    </row>
    <row r="28" spans="1:44" ht="20.25" customHeight="1" x14ac:dyDescent="0.45">
      <c r="A28" s="63"/>
      <c r="B28" s="279"/>
      <c r="C28" s="280"/>
      <c r="D28" s="280"/>
      <c r="E28" s="280"/>
      <c r="F28" s="280"/>
      <c r="G28" s="281"/>
      <c r="H28" s="281"/>
      <c r="I28" s="282"/>
      <c r="J28" s="279"/>
      <c r="K28" s="280"/>
      <c r="L28" s="280"/>
      <c r="M28" s="281"/>
      <c r="N28" s="282"/>
      <c r="O28" s="279"/>
      <c r="P28" s="280"/>
      <c r="Q28" s="280"/>
      <c r="R28" s="280"/>
      <c r="S28" s="280"/>
      <c r="T28" s="280"/>
      <c r="U28" s="280"/>
      <c r="V28" s="280"/>
      <c r="W28" s="280"/>
      <c r="X28" s="280"/>
      <c r="Y28" s="279"/>
      <c r="Z28" s="280"/>
      <c r="AA28" s="280"/>
      <c r="AB28" s="280"/>
      <c r="AC28" s="279"/>
      <c r="AD28" s="280"/>
      <c r="AE28" s="280"/>
      <c r="AF28" s="280"/>
      <c r="AG28" s="283"/>
      <c r="AH28" s="280"/>
      <c r="AI28" s="280"/>
      <c r="AJ28" s="280"/>
      <c r="AK28" s="280"/>
      <c r="AL28" s="280"/>
      <c r="AM28" s="280"/>
      <c r="AN28" s="280"/>
      <c r="AO28" s="280"/>
      <c r="AP28" s="280"/>
      <c r="AQ28" s="282"/>
      <c r="AR28" s="166">
        <f t="shared" si="0"/>
        <v>0</v>
      </c>
    </row>
    <row r="29" spans="1:44" ht="20.25" customHeight="1" x14ac:dyDescent="0.45">
      <c r="A29" s="63"/>
      <c r="B29" s="279"/>
      <c r="C29" s="280"/>
      <c r="D29" s="280"/>
      <c r="E29" s="280"/>
      <c r="F29" s="280"/>
      <c r="G29" s="281"/>
      <c r="H29" s="281"/>
      <c r="I29" s="282"/>
      <c r="J29" s="279"/>
      <c r="K29" s="280"/>
      <c r="L29" s="280"/>
      <c r="M29" s="281"/>
      <c r="N29" s="282"/>
      <c r="O29" s="279"/>
      <c r="P29" s="280"/>
      <c r="Q29" s="280"/>
      <c r="R29" s="280"/>
      <c r="S29" s="280"/>
      <c r="T29" s="280"/>
      <c r="U29" s="280"/>
      <c r="V29" s="280"/>
      <c r="W29" s="280"/>
      <c r="X29" s="280"/>
      <c r="Y29" s="279"/>
      <c r="Z29" s="280"/>
      <c r="AA29" s="280"/>
      <c r="AB29" s="280"/>
      <c r="AC29" s="279"/>
      <c r="AD29" s="280"/>
      <c r="AE29" s="280"/>
      <c r="AF29" s="280"/>
      <c r="AG29" s="283"/>
      <c r="AH29" s="280"/>
      <c r="AI29" s="280"/>
      <c r="AJ29" s="280"/>
      <c r="AK29" s="280"/>
      <c r="AL29" s="280"/>
      <c r="AM29" s="280"/>
      <c r="AN29" s="280"/>
      <c r="AO29" s="280"/>
      <c r="AP29" s="280"/>
      <c r="AQ29" s="282"/>
      <c r="AR29" s="166">
        <f t="shared" si="0"/>
        <v>0</v>
      </c>
    </row>
    <row r="30" spans="1:44" ht="20.25" customHeight="1" x14ac:dyDescent="0.45">
      <c r="A30" s="63"/>
      <c r="B30" s="279"/>
      <c r="C30" s="280"/>
      <c r="D30" s="280"/>
      <c r="E30" s="280"/>
      <c r="F30" s="280"/>
      <c r="G30" s="281"/>
      <c r="H30" s="281"/>
      <c r="I30" s="282"/>
      <c r="J30" s="279"/>
      <c r="K30" s="280"/>
      <c r="L30" s="280"/>
      <c r="M30" s="281"/>
      <c r="N30" s="282"/>
      <c r="O30" s="279"/>
      <c r="P30" s="280"/>
      <c r="Q30" s="280"/>
      <c r="R30" s="280"/>
      <c r="S30" s="280"/>
      <c r="T30" s="280"/>
      <c r="U30" s="280"/>
      <c r="V30" s="280"/>
      <c r="W30" s="280"/>
      <c r="X30" s="280"/>
      <c r="Y30" s="279"/>
      <c r="Z30" s="280"/>
      <c r="AA30" s="280"/>
      <c r="AB30" s="280"/>
      <c r="AC30" s="279"/>
      <c r="AD30" s="280"/>
      <c r="AE30" s="280"/>
      <c r="AF30" s="280"/>
      <c r="AG30" s="283"/>
      <c r="AH30" s="280"/>
      <c r="AI30" s="280"/>
      <c r="AJ30" s="280"/>
      <c r="AK30" s="280"/>
      <c r="AL30" s="280"/>
      <c r="AM30" s="280"/>
      <c r="AN30" s="280"/>
      <c r="AO30" s="280"/>
      <c r="AP30" s="280"/>
      <c r="AQ30" s="282"/>
      <c r="AR30" s="166">
        <f t="shared" si="0"/>
        <v>0</v>
      </c>
    </row>
    <row r="31" spans="1:44" ht="20.25" customHeight="1" x14ac:dyDescent="0.45">
      <c r="A31" s="63"/>
      <c r="B31" s="279"/>
      <c r="C31" s="280"/>
      <c r="D31" s="280"/>
      <c r="E31" s="280"/>
      <c r="F31" s="280"/>
      <c r="G31" s="281"/>
      <c r="H31" s="281"/>
      <c r="I31" s="282"/>
      <c r="J31" s="279"/>
      <c r="K31" s="280"/>
      <c r="L31" s="280"/>
      <c r="M31" s="281"/>
      <c r="N31" s="282"/>
      <c r="O31" s="279"/>
      <c r="P31" s="280"/>
      <c r="Q31" s="280"/>
      <c r="R31" s="280"/>
      <c r="S31" s="280"/>
      <c r="T31" s="280"/>
      <c r="U31" s="280"/>
      <c r="V31" s="280"/>
      <c r="W31" s="280"/>
      <c r="X31" s="280"/>
      <c r="Y31" s="279"/>
      <c r="Z31" s="280"/>
      <c r="AA31" s="280"/>
      <c r="AB31" s="280"/>
      <c r="AC31" s="279"/>
      <c r="AD31" s="280"/>
      <c r="AE31" s="280"/>
      <c r="AF31" s="280"/>
      <c r="AG31" s="283"/>
      <c r="AH31" s="280"/>
      <c r="AI31" s="280"/>
      <c r="AJ31" s="280"/>
      <c r="AK31" s="280"/>
      <c r="AL31" s="280"/>
      <c r="AM31" s="280"/>
      <c r="AN31" s="280"/>
      <c r="AO31" s="280"/>
      <c r="AP31" s="280"/>
      <c r="AQ31" s="282"/>
      <c r="AR31" s="166">
        <f t="shared" si="0"/>
        <v>0</v>
      </c>
    </row>
    <row r="32" spans="1:44" ht="20.25" customHeight="1" x14ac:dyDescent="0.45">
      <c r="A32" s="63"/>
      <c r="B32" s="279"/>
      <c r="C32" s="280"/>
      <c r="D32" s="280"/>
      <c r="E32" s="280"/>
      <c r="F32" s="280"/>
      <c r="G32" s="281"/>
      <c r="H32" s="281"/>
      <c r="I32" s="282"/>
      <c r="J32" s="279"/>
      <c r="K32" s="280"/>
      <c r="L32" s="280"/>
      <c r="M32" s="281"/>
      <c r="N32" s="282"/>
      <c r="O32" s="279"/>
      <c r="P32" s="280"/>
      <c r="Q32" s="280"/>
      <c r="R32" s="280"/>
      <c r="S32" s="280"/>
      <c r="T32" s="280"/>
      <c r="U32" s="280"/>
      <c r="V32" s="280"/>
      <c r="W32" s="280"/>
      <c r="X32" s="280"/>
      <c r="Y32" s="279"/>
      <c r="Z32" s="280"/>
      <c r="AA32" s="280"/>
      <c r="AB32" s="280"/>
      <c r="AC32" s="279"/>
      <c r="AD32" s="280"/>
      <c r="AE32" s="280"/>
      <c r="AF32" s="280"/>
      <c r="AG32" s="283"/>
      <c r="AH32" s="280"/>
      <c r="AI32" s="280"/>
      <c r="AJ32" s="280"/>
      <c r="AK32" s="280"/>
      <c r="AL32" s="280"/>
      <c r="AM32" s="280"/>
      <c r="AN32" s="280"/>
      <c r="AO32" s="280"/>
      <c r="AP32" s="280"/>
      <c r="AQ32" s="282"/>
      <c r="AR32" s="166">
        <f t="shared" si="0"/>
        <v>0</v>
      </c>
    </row>
    <row r="33" spans="1:44" ht="20.25" customHeight="1" x14ac:dyDescent="0.45">
      <c r="A33" s="63"/>
      <c r="B33" s="279"/>
      <c r="C33" s="280"/>
      <c r="D33" s="280"/>
      <c r="E33" s="280"/>
      <c r="F33" s="280"/>
      <c r="G33" s="281"/>
      <c r="H33" s="281"/>
      <c r="I33" s="282"/>
      <c r="J33" s="279"/>
      <c r="K33" s="280"/>
      <c r="L33" s="280"/>
      <c r="M33" s="281"/>
      <c r="N33" s="282"/>
      <c r="O33" s="279"/>
      <c r="P33" s="280"/>
      <c r="Q33" s="280"/>
      <c r="R33" s="280"/>
      <c r="S33" s="280"/>
      <c r="T33" s="280"/>
      <c r="U33" s="280"/>
      <c r="V33" s="280"/>
      <c r="W33" s="280"/>
      <c r="X33" s="280"/>
      <c r="Y33" s="279"/>
      <c r="Z33" s="280"/>
      <c r="AA33" s="280"/>
      <c r="AB33" s="280"/>
      <c r="AC33" s="279"/>
      <c r="AD33" s="280"/>
      <c r="AE33" s="280"/>
      <c r="AF33" s="280"/>
      <c r="AG33" s="283"/>
      <c r="AH33" s="280"/>
      <c r="AI33" s="280"/>
      <c r="AJ33" s="280"/>
      <c r="AK33" s="280"/>
      <c r="AL33" s="280"/>
      <c r="AM33" s="280"/>
      <c r="AN33" s="280"/>
      <c r="AO33" s="280"/>
      <c r="AP33" s="280"/>
      <c r="AQ33" s="282"/>
      <c r="AR33" s="166">
        <f t="shared" si="0"/>
        <v>0</v>
      </c>
    </row>
    <row r="34" spans="1:44" ht="20.25" customHeight="1" x14ac:dyDescent="0.45">
      <c r="A34" s="63"/>
      <c r="B34" s="279"/>
      <c r="C34" s="280"/>
      <c r="D34" s="280"/>
      <c r="E34" s="280"/>
      <c r="F34" s="280"/>
      <c r="G34" s="281"/>
      <c r="H34" s="281"/>
      <c r="I34" s="282"/>
      <c r="J34" s="279"/>
      <c r="K34" s="280"/>
      <c r="L34" s="280"/>
      <c r="M34" s="281"/>
      <c r="N34" s="282"/>
      <c r="O34" s="279"/>
      <c r="P34" s="280"/>
      <c r="Q34" s="280"/>
      <c r="R34" s="280"/>
      <c r="S34" s="280"/>
      <c r="T34" s="280"/>
      <c r="U34" s="280"/>
      <c r="V34" s="280"/>
      <c r="W34" s="280"/>
      <c r="X34" s="280"/>
      <c r="Y34" s="279"/>
      <c r="Z34" s="280"/>
      <c r="AA34" s="280"/>
      <c r="AB34" s="280"/>
      <c r="AC34" s="279"/>
      <c r="AD34" s="280"/>
      <c r="AE34" s="280"/>
      <c r="AF34" s="280"/>
      <c r="AG34" s="283"/>
      <c r="AH34" s="280"/>
      <c r="AI34" s="280"/>
      <c r="AJ34" s="280"/>
      <c r="AK34" s="280"/>
      <c r="AL34" s="280"/>
      <c r="AM34" s="280"/>
      <c r="AN34" s="280"/>
      <c r="AO34" s="280"/>
      <c r="AP34" s="280"/>
      <c r="AQ34" s="282"/>
      <c r="AR34" s="166">
        <f t="shared" si="0"/>
        <v>0</v>
      </c>
    </row>
    <row r="35" spans="1:44" ht="20.25" customHeight="1" x14ac:dyDescent="0.45">
      <c r="A35" s="63"/>
      <c r="B35" s="279"/>
      <c r="C35" s="280"/>
      <c r="D35" s="280"/>
      <c r="E35" s="280"/>
      <c r="F35" s="280"/>
      <c r="G35" s="281"/>
      <c r="H35" s="281"/>
      <c r="I35" s="282"/>
      <c r="J35" s="279"/>
      <c r="K35" s="280"/>
      <c r="L35" s="280"/>
      <c r="M35" s="281"/>
      <c r="N35" s="282"/>
      <c r="O35" s="279"/>
      <c r="P35" s="280"/>
      <c r="Q35" s="280"/>
      <c r="R35" s="280"/>
      <c r="S35" s="280"/>
      <c r="T35" s="280"/>
      <c r="U35" s="280"/>
      <c r="V35" s="280"/>
      <c r="W35" s="280"/>
      <c r="X35" s="280"/>
      <c r="Y35" s="279"/>
      <c r="Z35" s="280"/>
      <c r="AA35" s="280"/>
      <c r="AB35" s="280"/>
      <c r="AC35" s="279"/>
      <c r="AD35" s="280"/>
      <c r="AE35" s="280"/>
      <c r="AF35" s="280"/>
      <c r="AG35" s="283"/>
      <c r="AH35" s="280"/>
      <c r="AI35" s="280"/>
      <c r="AJ35" s="280"/>
      <c r="AK35" s="280"/>
      <c r="AL35" s="280"/>
      <c r="AM35" s="280"/>
      <c r="AN35" s="280"/>
      <c r="AO35" s="280"/>
      <c r="AP35" s="280"/>
      <c r="AQ35" s="282"/>
      <c r="AR35" s="166">
        <f t="shared" si="0"/>
        <v>0</v>
      </c>
    </row>
    <row r="36" spans="1:44" ht="20.25" customHeight="1" x14ac:dyDescent="0.45">
      <c r="A36" s="63"/>
      <c r="B36" s="279"/>
      <c r="C36" s="280"/>
      <c r="D36" s="280"/>
      <c r="E36" s="280"/>
      <c r="F36" s="280"/>
      <c r="G36" s="281"/>
      <c r="H36" s="281"/>
      <c r="I36" s="282"/>
      <c r="J36" s="279"/>
      <c r="K36" s="280"/>
      <c r="L36" s="280"/>
      <c r="M36" s="281"/>
      <c r="N36" s="282"/>
      <c r="O36" s="279"/>
      <c r="P36" s="280"/>
      <c r="Q36" s="280"/>
      <c r="R36" s="280"/>
      <c r="S36" s="280"/>
      <c r="T36" s="280"/>
      <c r="U36" s="280"/>
      <c r="V36" s="280"/>
      <c r="W36" s="280"/>
      <c r="X36" s="280"/>
      <c r="Y36" s="279"/>
      <c r="Z36" s="280"/>
      <c r="AA36" s="280"/>
      <c r="AB36" s="280"/>
      <c r="AC36" s="279"/>
      <c r="AD36" s="280"/>
      <c r="AE36" s="280"/>
      <c r="AF36" s="280"/>
      <c r="AG36" s="283"/>
      <c r="AH36" s="280"/>
      <c r="AI36" s="280"/>
      <c r="AJ36" s="280"/>
      <c r="AK36" s="280"/>
      <c r="AL36" s="280"/>
      <c r="AM36" s="280"/>
      <c r="AN36" s="280"/>
      <c r="AO36" s="280"/>
      <c r="AP36" s="280"/>
      <c r="AQ36" s="282"/>
      <c r="AR36" s="166">
        <f t="shared" si="0"/>
        <v>0</v>
      </c>
    </row>
    <row r="37" spans="1:44" ht="20.25" customHeight="1" x14ac:dyDescent="0.45">
      <c r="A37" s="63"/>
      <c r="B37" s="279"/>
      <c r="C37" s="280"/>
      <c r="D37" s="280"/>
      <c r="E37" s="280"/>
      <c r="F37" s="280"/>
      <c r="G37" s="281"/>
      <c r="H37" s="281"/>
      <c r="I37" s="282"/>
      <c r="J37" s="279"/>
      <c r="K37" s="280"/>
      <c r="L37" s="280"/>
      <c r="M37" s="281"/>
      <c r="N37" s="282"/>
      <c r="O37" s="279"/>
      <c r="P37" s="280"/>
      <c r="Q37" s="280"/>
      <c r="R37" s="280"/>
      <c r="S37" s="280"/>
      <c r="T37" s="280"/>
      <c r="U37" s="280"/>
      <c r="V37" s="280"/>
      <c r="W37" s="280"/>
      <c r="X37" s="280"/>
      <c r="Y37" s="279"/>
      <c r="Z37" s="280"/>
      <c r="AA37" s="280"/>
      <c r="AB37" s="280"/>
      <c r="AC37" s="279"/>
      <c r="AD37" s="280"/>
      <c r="AE37" s="280"/>
      <c r="AF37" s="280"/>
      <c r="AG37" s="283"/>
      <c r="AH37" s="280"/>
      <c r="AI37" s="280"/>
      <c r="AJ37" s="280"/>
      <c r="AK37" s="280"/>
      <c r="AL37" s="280"/>
      <c r="AM37" s="280"/>
      <c r="AN37" s="280"/>
      <c r="AO37" s="280"/>
      <c r="AP37" s="280"/>
      <c r="AQ37" s="282"/>
      <c r="AR37" s="166">
        <f t="shared" si="0"/>
        <v>0</v>
      </c>
    </row>
    <row r="38" spans="1:44" ht="20.25" customHeight="1" x14ac:dyDescent="0.45">
      <c r="A38" s="63"/>
      <c r="B38" s="279"/>
      <c r="C38" s="280"/>
      <c r="D38" s="280"/>
      <c r="E38" s="280"/>
      <c r="F38" s="280"/>
      <c r="G38" s="281"/>
      <c r="H38" s="281"/>
      <c r="I38" s="282"/>
      <c r="J38" s="279"/>
      <c r="K38" s="280"/>
      <c r="L38" s="280"/>
      <c r="M38" s="281"/>
      <c r="N38" s="282"/>
      <c r="O38" s="279"/>
      <c r="P38" s="280"/>
      <c r="Q38" s="280"/>
      <c r="R38" s="280"/>
      <c r="S38" s="280"/>
      <c r="T38" s="280"/>
      <c r="U38" s="280"/>
      <c r="V38" s="280"/>
      <c r="W38" s="280"/>
      <c r="X38" s="280"/>
      <c r="Y38" s="279"/>
      <c r="Z38" s="280"/>
      <c r="AA38" s="280"/>
      <c r="AB38" s="280"/>
      <c r="AC38" s="279"/>
      <c r="AD38" s="280"/>
      <c r="AE38" s="280"/>
      <c r="AF38" s="280"/>
      <c r="AG38" s="283"/>
      <c r="AH38" s="280"/>
      <c r="AI38" s="280"/>
      <c r="AJ38" s="280"/>
      <c r="AK38" s="280"/>
      <c r="AL38" s="280"/>
      <c r="AM38" s="280"/>
      <c r="AN38" s="280"/>
      <c r="AO38" s="280"/>
      <c r="AP38" s="280"/>
      <c r="AQ38" s="282"/>
      <c r="AR38" s="166">
        <f t="shared" si="0"/>
        <v>0</v>
      </c>
    </row>
    <row r="39" spans="1:44" ht="20.25" customHeight="1" x14ac:dyDescent="0.45">
      <c r="A39" s="63"/>
      <c r="B39" s="279"/>
      <c r="C39" s="280"/>
      <c r="D39" s="280"/>
      <c r="E39" s="280"/>
      <c r="F39" s="280"/>
      <c r="G39" s="281"/>
      <c r="H39" s="281"/>
      <c r="I39" s="282"/>
      <c r="J39" s="279"/>
      <c r="K39" s="280"/>
      <c r="L39" s="280"/>
      <c r="M39" s="281"/>
      <c r="N39" s="282"/>
      <c r="O39" s="279"/>
      <c r="P39" s="280"/>
      <c r="Q39" s="280"/>
      <c r="R39" s="280"/>
      <c r="S39" s="280"/>
      <c r="T39" s="280"/>
      <c r="U39" s="280"/>
      <c r="V39" s="280"/>
      <c r="W39" s="280"/>
      <c r="X39" s="280"/>
      <c r="Y39" s="279"/>
      <c r="Z39" s="280"/>
      <c r="AA39" s="280"/>
      <c r="AB39" s="280"/>
      <c r="AC39" s="279"/>
      <c r="AD39" s="280"/>
      <c r="AE39" s="280"/>
      <c r="AF39" s="280"/>
      <c r="AG39" s="283"/>
      <c r="AH39" s="280"/>
      <c r="AI39" s="280"/>
      <c r="AJ39" s="280"/>
      <c r="AK39" s="280"/>
      <c r="AL39" s="280"/>
      <c r="AM39" s="280"/>
      <c r="AN39" s="280"/>
      <c r="AO39" s="280"/>
      <c r="AP39" s="280"/>
      <c r="AQ39" s="282"/>
      <c r="AR39" s="166">
        <f t="shared" si="0"/>
        <v>0</v>
      </c>
    </row>
    <row r="40" spans="1:44" ht="20.25" customHeight="1" thickBot="1" x14ac:dyDescent="0.5">
      <c r="A40" s="63"/>
      <c r="B40" s="286"/>
      <c r="C40" s="287"/>
      <c r="D40" s="287"/>
      <c r="E40" s="287"/>
      <c r="F40" s="287"/>
      <c r="G40" s="288"/>
      <c r="H40" s="288"/>
      <c r="I40" s="289"/>
      <c r="J40" s="286"/>
      <c r="K40" s="287"/>
      <c r="L40" s="287"/>
      <c r="M40" s="288"/>
      <c r="N40" s="289"/>
      <c r="O40" s="286"/>
      <c r="P40" s="287"/>
      <c r="Q40" s="287"/>
      <c r="R40" s="287"/>
      <c r="S40" s="287"/>
      <c r="T40" s="287"/>
      <c r="U40" s="287"/>
      <c r="V40" s="287"/>
      <c r="W40" s="287"/>
      <c r="X40" s="287"/>
      <c r="Y40" s="286"/>
      <c r="Z40" s="287"/>
      <c r="AA40" s="287"/>
      <c r="AB40" s="287"/>
      <c r="AC40" s="286"/>
      <c r="AD40" s="287"/>
      <c r="AE40" s="287"/>
      <c r="AF40" s="287"/>
      <c r="AG40" s="290"/>
      <c r="AH40" s="287"/>
      <c r="AI40" s="287"/>
      <c r="AJ40" s="287"/>
      <c r="AK40" s="287"/>
      <c r="AL40" s="287"/>
      <c r="AM40" s="287"/>
      <c r="AN40" s="287"/>
      <c r="AO40" s="287"/>
      <c r="AP40" s="287"/>
      <c r="AQ40" s="289"/>
      <c r="AR40" s="166">
        <f t="shared" si="0"/>
        <v>0</v>
      </c>
    </row>
    <row r="41" spans="1:44" ht="21" customHeight="1" thickBot="1" x14ac:dyDescent="0.45">
      <c r="A41" s="354" t="s">
        <v>117</v>
      </c>
      <c r="B41" s="271">
        <f>SUM(B10:B40)</f>
        <v>15000</v>
      </c>
      <c r="C41" s="272">
        <f t="shared" ref="C41:I41" si="1">SUM(C10:C40)</f>
        <v>2000</v>
      </c>
      <c r="D41" s="272">
        <f t="shared" si="1"/>
        <v>10000</v>
      </c>
      <c r="E41" s="272">
        <f t="shared" si="1"/>
        <v>0</v>
      </c>
      <c r="F41" s="272">
        <f t="shared" si="1"/>
        <v>0</v>
      </c>
      <c r="G41" s="272">
        <f t="shared" si="1"/>
        <v>0</v>
      </c>
      <c r="H41" s="272">
        <f t="shared" si="1"/>
        <v>0</v>
      </c>
      <c r="I41" s="273">
        <f t="shared" si="1"/>
        <v>0</v>
      </c>
      <c r="J41" s="271">
        <f>SUM(J10:J40)</f>
        <v>1000</v>
      </c>
      <c r="K41" s="272">
        <f t="shared" ref="K41:AQ41" si="2">SUM(K10:K40)</f>
        <v>0</v>
      </c>
      <c r="L41" s="272">
        <f t="shared" si="2"/>
        <v>0</v>
      </c>
      <c r="M41" s="272">
        <f t="shared" si="2"/>
        <v>1000</v>
      </c>
      <c r="N41" s="273">
        <f t="shared" si="2"/>
        <v>0</v>
      </c>
      <c r="O41" s="271">
        <f t="shared" si="2"/>
        <v>2000</v>
      </c>
      <c r="P41" s="272">
        <f t="shared" si="2"/>
        <v>0</v>
      </c>
      <c r="Q41" s="272">
        <f t="shared" si="2"/>
        <v>0</v>
      </c>
      <c r="R41" s="272">
        <f t="shared" si="2"/>
        <v>500</v>
      </c>
      <c r="S41" s="272">
        <f t="shared" si="2"/>
        <v>0</v>
      </c>
      <c r="T41" s="272">
        <f t="shared" si="2"/>
        <v>800</v>
      </c>
      <c r="U41" s="272">
        <f t="shared" si="2"/>
        <v>0</v>
      </c>
      <c r="V41" s="272">
        <f t="shared" si="2"/>
        <v>0</v>
      </c>
      <c r="W41" s="272">
        <f t="shared" si="2"/>
        <v>0</v>
      </c>
      <c r="X41" s="273">
        <f t="shared" si="2"/>
        <v>0</v>
      </c>
      <c r="Y41" s="271">
        <f t="shared" si="2"/>
        <v>150</v>
      </c>
      <c r="Z41" s="272">
        <f t="shared" si="2"/>
        <v>0</v>
      </c>
      <c r="AA41" s="272">
        <f t="shared" si="2"/>
        <v>500</v>
      </c>
      <c r="AB41" s="273">
        <f t="shared" si="2"/>
        <v>0</v>
      </c>
      <c r="AC41" s="271">
        <f t="shared" si="2"/>
        <v>0</v>
      </c>
      <c r="AD41" s="272">
        <f t="shared" si="2"/>
        <v>400</v>
      </c>
      <c r="AE41" s="272">
        <f t="shared" si="2"/>
        <v>0</v>
      </c>
      <c r="AF41" s="272">
        <f t="shared" si="2"/>
        <v>80</v>
      </c>
      <c r="AG41" s="272">
        <f t="shared" si="2"/>
        <v>0</v>
      </c>
      <c r="AH41" s="272">
        <f t="shared" si="2"/>
        <v>500</v>
      </c>
      <c r="AI41" s="272">
        <f t="shared" si="2"/>
        <v>0</v>
      </c>
      <c r="AJ41" s="272">
        <f t="shared" si="2"/>
        <v>0</v>
      </c>
      <c r="AK41" s="272">
        <f t="shared" si="2"/>
        <v>0</v>
      </c>
      <c r="AL41" s="272">
        <f t="shared" si="2"/>
        <v>0</v>
      </c>
      <c r="AM41" s="272">
        <f t="shared" si="2"/>
        <v>0</v>
      </c>
      <c r="AN41" s="272">
        <f t="shared" si="2"/>
        <v>0</v>
      </c>
      <c r="AO41" s="272">
        <f t="shared" si="2"/>
        <v>0</v>
      </c>
      <c r="AP41" s="272">
        <f t="shared" si="2"/>
        <v>0</v>
      </c>
      <c r="AQ41" s="273">
        <f t="shared" si="2"/>
        <v>0</v>
      </c>
      <c r="AR41" s="154" t="s">
        <v>183</v>
      </c>
    </row>
    <row r="42" spans="1:44" ht="21" customHeight="1" thickBot="1" x14ac:dyDescent="0.45">
      <c r="A42" s="355"/>
      <c r="B42" s="356">
        <f>SUM(B41:I41)</f>
        <v>27000</v>
      </c>
      <c r="C42" s="357"/>
      <c r="D42" s="357"/>
      <c r="E42" s="357"/>
      <c r="F42" s="357"/>
      <c r="G42" s="357"/>
      <c r="H42" s="357"/>
      <c r="I42" s="358"/>
      <c r="J42" s="356">
        <f>SUM(J41:N41)</f>
        <v>2000</v>
      </c>
      <c r="K42" s="357"/>
      <c r="L42" s="357"/>
      <c r="M42" s="357"/>
      <c r="N42" s="358"/>
      <c r="O42" s="356">
        <f>SUM(O41:X41)</f>
        <v>3300</v>
      </c>
      <c r="P42" s="357"/>
      <c r="Q42" s="357"/>
      <c r="R42" s="357"/>
      <c r="S42" s="357"/>
      <c r="T42" s="357"/>
      <c r="U42" s="357"/>
      <c r="V42" s="357"/>
      <c r="W42" s="357"/>
      <c r="X42" s="357"/>
      <c r="Y42" s="356">
        <f>SUM(Y41:AB41)</f>
        <v>650</v>
      </c>
      <c r="Z42" s="357"/>
      <c r="AA42" s="357"/>
      <c r="AB42" s="358"/>
      <c r="AC42" s="356">
        <f>SUM(AC41:AQ41)</f>
        <v>980</v>
      </c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8"/>
      <c r="AR42" s="269">
        <f>B42-J42-O42-Y42-AC42</f>
        <v>20070</v>
      </c>
    </row>
  </sheetData>
  <sheetProtection password="CC3D" sheet="1" insertColumns="0" insertRows="0" selectLockedCells="1"/>
  <mergeCells count="56">
    <mergeCell ref="AQ5:AR5"/>
    <mergeCell ref="Y42:AB42"/>
    <mergeCell ref="O42:X42"/>
    <mergeCell ref="J42:N42"/>
    <mergeCell ref="B42:I42"/>
    <mergeCell ref="AP8:AP9"/>
    <mergeCell ref="G8:G9"/>
    <mergeCell ref="H8:H9"/>
    <mergeCell ref="I8:I9"/>
    <mergeCell ref="V8:V9"/>
    <mergeCell ref="K8:K9"/>
    <mergeCell ref="L8:L9"/>
    <mergeCell ref="M8:M9"/>
    <mergeCell ref="B8:B9"/>
    <mergeCell ref="C8:C9"/>
    <mergeCell ref="D8:D9"/>
    <mergeCell ref="A41:A42"/>
    <mergeCell ref="AC42:AQ42"/>
    <mergeCell ref="AL8:AL9"/>
    <mergeCell ref="AM8:AM9"/>
    <mergeCell ref="AN8:AN9"/>
    <mergeCell ref="AO8:AO9"/>
    <mergeCell ref="AQ8:AQ9"/>
    <mergeCell ref="AF8:AF9"/>
    <mergeCell ref="AG8:AG9"/>
    <mergeCell ref="AH8:AH9"/>
    <mergeCell ref="AI8:AI9"/>
    <mergeCell ref="AJ8:AJ9"/>
    <mergeCell ref="AK8:AK9"/>
    <mergeCell ref="AE8:AE9"/>
    <mergeCell ref="AC8:AC9"/>
    <mergeCell ref="AD8:AD9"/>
    <mergeCell ref="E8:E9"/>
    <mergeCell ref="F8:F9"/>
    <mergeCell ref="X8:X9"/>
    <mergeCell ref="Y8:AB8"/>
    <mergeCell ref="AR6:AR9"/>
    <mergeCell ref="J7:N7"/>
    <mergeCell ref="O7:X7"/>
    <mergeCell ref="Y7:AQ7"/>
    <mergeCell ref="A1:AR1"/>
    <mergeCell ref="A2:AR2"/>
    <mergeCell ref="AQ3:AR3"/>
    <mergeCell ref="J8:J9"/>
    <mergeCell ref="A6:A9"/>
    <mergeCell ref="B6:I7"/>
    <mergeCell ref="J6:AQ6"/>
    <mergeCell ref="N8:N9"/>
    <mergeCell ref="O8:O9"/>
    <mergeCell ref="P8:P9"/>
    <mergeCell ref="Q8:Q9"/>
    <mergeCell ref="R8:R9"/>
    <mergeCell ref="S8:S9"/>
    <mergeCell ref="T8:T9"/>
    <mergeCell ref="U8:U9"/>
    <mergeCell ref="W8:W9"/>
  </mergeCells>
  <hyperlinks>
    <hyperlink ref="AQ3" location="การใช้แบบฟอร์ม!A1" display="กลับไปหน้าแรก"/>
  </hyperlinks>
  <printOptions horizontalCentered="1"/>
  <pageMargins left="7.8740157480315001E-2" right="7.8740157480315001E-2" top="0.1" bottom="0" header="3.9370078740157501E-2" footer="0.05"/>
  <pageSetup paperSize="5" scale="60" orientation="landscape" r:id="rId1"/>
  <headerFooter scaleWithDoc="0" alignWithMargins="0">
    <oddFooter>&amp;C&amp;10ตลาดหลักทรัพย์แห่งประเทศไทย
Copyright 2021, The Stock Exchange of Thailand. All rights reserved.
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L3" sqref="L3"/>
    </sheetView>
  </sheetViews>
  <sheetFormatPr defaultColWidth="9.140625" defaultRowHeight="14.25" x14ac:dyDescent="0.3"/>
  <cols>
    <col min="1" max="1" width="20.140625" style="30" customWidth="1"/>
    <col min="2" max="3" width="11.140625" style="30" customWidth="1"/>
    <col min="4" max="4" width="13.28515625" style="31" bestFit="1" customWidth="1"/>
    <col min="5" max="5" width="11.140625" style="32" customWidth="1"/>
    <col min="6" max="6" width="11.140625" style="31" customWidth="1"/>
    <col min="7" max="7" width="11.140625" style="30" customWidth="1"/>
    <col min="8" max="8" width="11.85546875" style="30" bestFit="1" customWidth="1"/>
    <col min="9" max="10" width="11.140625" style="30" customWidth="1"/>
    <col min="11" max="11" width="11.85546875" style="30" customWidth="1"/>
    <col min="12" max="12" width="11.140625" style="30" customWidth="1"/>
    <col min="13" max="16384" width="9.140625" style="30"/>
  </cols>
  <sheetData>
    <row r="1" spans="1:12" s="172" customFormat="1" ht="27.95" customHeight="1" x14ac:dyDescent="0.55000000000000004">
      <c r="A1" s="370" t="s">
        <v>212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22.5" x14ac:dyDescent="0.45">
      <c r="A2" s="371" t="s">
        <v>216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23.25" x14ac:dyDescent="0.5">
      <c r="A3" s="172" t="s">
        <v>255</v>
      </c>
      <c r="L3" s="170" t="s">
        <v>210</v>
      </c>
    </row>
    <row r="5" spans="1:12" ht="23.25" x14ac:dyDescent="0.3">
      <c r="A5" s="294" t="s">
        <v>139</v>
      </c>
      <c r="B5" s="38"/>
      <c r="C5" s="38"/>
      <c r="D5" s="36"/>
      <c r="E5" s="37"/>
      <c r="F5" s="36"/>
      <c r="G5" s="35"/>
      <c r="H5" s="35"/>
      <c r="I5" s="35"/>
      <c r="J5" s="35"/>
      <c r="K5" s="35"/>
      <c r="L5" s="35"/>
    </row>
    <row r="6" spans="1:12" ht="3.75" customHeight="1" x14ac:dyDescent="0.3">
      <c r="A6" s="35"/>
      <c r="B6" s="38"/>
      <c r="C6" s="38"/>
      <c r="D6" s="36"/>
      <c r="E6" s="37"/>
      <c r="F6" s="36"/>
      <c r="G6" s="35"/>
      <c r="H6" s="35"/>
      <c r="I6" s="35"/>
      <c r="J6" s="35"/>
      <c r="K6" s="35"/>
      <c r="L6" s="35"/>
    </row>
    <row r="7" spans="1:12" s="47" customFormat="1" ht="16.5" customHeight="1" x14ac:dyDescent="0.35">
      <c r="A7" s="372" t="s">
        <v>138</v>
      </c>
      <c r="B7" s="372" t="s">
        <v>137</v>
      </c>
      <c r="C7" s="372" t="s">
        <v>136</v>
      </c>
      <c r="D7" s="372" t="s">
        <v>135</v>
      </c>
      <c r="E7" s="372" t="s">
        <v>134</v>
      </c>
      <c r="F7" s="372" t="s">
        <v>133</v>
      </c>
      <c r="G7" s="372" t="s">
        <v>132</v>
      </c>
      <c r="H7" s="372" t="s">
        <v>131</v>
      </c>
      <c r="I7" s="372" t="s">
        <v>130</v>
      </c>
      <c r="J7" s="96" t="s">
        <v>164</v>
      </c>
      <c r="K7" s="96" t="s">
        <v>166</v>
      </c>
      <c r="L7" s="373" t="s">
        <v>129</v>
      </c>
    </row>
    <row r="8" spans="1:12" s="47" customFormat="1" ht="16.5" customHeight="1" x14ac:dyDescent="0.35">
      <c r="A8" s="372"/>
      <c r="B8" s="372"/>
      <c r="C8" s="372"/>
      <c r="D8" s="372"/>
      <c r="E8" s="372"/>
      <c r="F8" s="372"/>
      <c r="G8" s="372"/>
      <c r="H8" s="372"/>
      <c r="I8" s="372"/>
      <c r="J8" s="97" t="s">
        <v>165</v>
      </c>
      <c r="K8" s="97" t="s">
        <v>167</v>
      </c>
      <c r="L8" s="374"/>
    </row>
    <row r="9" spans="1:12" ht="18" customHeight="1" x14ac:dyDescent="0.3">
      <c r="A9" s="98" t="s">
        <v>160</v>
      </c>
      <c r="B9" s="99"/>
      <c r="C9" s="99"/>
      <c r="D9" s="100"/>
      <c r="E9" s="101"/>
      <c r="F9" s="102"/>
      <c r="G9" s="101"/>
      <c r="H9" s="102"/>
      <c r="I9" s="102"/>
      <c r="J9" s="102"/>
      <c r="K9" s="102"/>
      <c r="L9" s="103"/>
    </row>
    <row r="10" spans="1:12" ht="11.45" customHeight="1" x14ac:dyDescent="0.3">
      <c r="A10" s="375" t="s">
        <v>128</v>
      </c>
      <c r="B10" s="227" t="s">
        <v>150</v>
      </c>
      <c r="C10" s="228"/>
      <c r="D10" s="228">
        <v>20000</v>
      </c>
      <c r="E10" s="229" t="s">
        <v>151</v>
      </c>
      <c r="F10" s="230">
        <v>2000</v>
      </c>
      <c r="G10" s="228"/>
      <c r="H10" s="231"/>
      <c r="I10" s="231"/>
      <c r="J10" s="231"/>
      <c r="K10" s="231"/>
      <c r="L10" s="232"/>
    </row>
    <row r="11" spans="1:12" ht="11.45" customHeight="1" x14ac:dyDescent="0.3">
      <c r="A11" s="376"/>
      <c r="B11" s="233" t="s">
        <v>152</v>
      </c>
      <c r="C11" s="234"/>
      <c r="D11" s="234">
        <v>28000</v>
      </c>
      <c r="E11" s="235" t="s">
        <v>153</v>
      </c>
      <c r="F11" s="234">
        <v>1960</v>
      </c>
      <c r="G11" s="235"/>
      <c r="H11" s="235"/>
      <c r="I11" s="235"/>
      <c r="J11" s="235"/>
      <c r="K11" s="235"/>
      <c r="L11" s="236"/>
    </row>
    <row r="12" spans="1:12" ht="11.45" customHeight="1" x14ac:dyDescent="0.3">
      <c r="A12" s="375" t="s">
        <v>126</v>
      </c>
      <c r="B12" s="237" t="s">
        <v>154</v>
      </c>
      <c r="C12" s="238"/>
      <c r="D12" s="238">
        <v>49000</v>
      </c>
      <c r="E12" s="239">
        <v>0.28000000000000003</v>
      </c>
      <c r="F12" s="240">
        <v>4900</v>
      </c>
      <c r="G12" s="238"/>
      <c r="H12" s="241"/>
      <c r="I12" s="241"/>
      <c r="J12" s="241"/>
      <c r="K12" s="241"/>
      <c r="L12" s="242"/>
    </row>
    <row r="13" spans="1:12" ht="11.45" customHeight="1" x14ac:dyDescent="0.3">
      <c r="A13" s="376"/>
      <c r="B13" s="233"/>
      <c r="C13" s="233"/>
      <c r="D13" s="233"/>
      <c r="E13" s="235"/>
      <c r="F13" s="235"/>
      <c r="G13" s="235"/>
      <c r="H13" s="235"/>
      <c r="I13" s="235"/>
      <c r="J13" s="235"/>
      <c r="K13" s="235"/>
      <c r="L13" s="236"/>
    </row>
    <row r="14" spans="1:12" ht="11.45" customHeight="1" x14ac:dyDescent="0.3">
      <c r="A14" s="375" t="s">
        <v>125</v>
      </c>
      <c r="B14" s="237" t="s">
        <v>155</v>
      </c>
      <c r="C14" s="241"/>
      <c r="D14" s="241">
        <v>30000</v>
      </c>
      <c r="E14" s="239">
        <v>0.2</v>
      </c>
      <c r="F14" s="240">
        <v>3000</v>
      </c>
      <c r="G14" s="238"/>
      <c r="H14" s="241"/>
      <c r="I14" s="241"/>
      <c r="J14" s="241"/>
      <c r="K14" s="241"/>
      <c r="L14" s="242"/>
    </row>
    <row r="15" spans="1:12" ht="11.45" customHeight="1" x14ac:dyDescent="0.3">
      <c r="A15" s="376"/>
      <c r="B15" s="233"/>
      <c r="C15" s="233"/>
      <c r="D15" s="233"/>
      <c r="E15" s="235"/>
      <c r="F15" s="235"/>
      <c r="G15" s="235"/>
      <c r="H15" s="235"/>
      <c r="I15" s="235"/>
      <c r="J15" s="235"/>
      <c r="K15" s="235"/>
      <c r="L15" s="236"/>
    </row>
    <row r="16" spans="1:12" ht="11.45" customHeight="1" x14ac:dyDescent="0.3">
      <c r="A16" s="375" t="s">
        <v>123</v>
      </c>
      <c r="B16" s="237" t="s">
        <v>156</v>
      </c>
      <c r="C16" s="241"/>
      <c r="D16" s="241">
        <v>300000</v>
      </c>
      <c r="E16" s="243"/>
      <c r="F16" s="240">
        <v>6929</v>
      </c>
      <c r="G16" s="238"/>
      <c r="H16" s="241"/>
      <c r="I16" s="241"/>
      <c r="J16" s="241"/>
      <c r="K16" s="241"/>
      <c r="L16" s="242"/>
    </row>
    <row r="17" spans="1:12" ht="11.45" customHeight="1" x14ac:dyDescent="0.3">
      <c r="A17" s="376"/>
      <c r="B17" s="233"/>
      <c r="C17" s="233"/>
      <c r="D17" s="233"/>
      <c r="E17" s="235"/>
      <c r="F17" s="235"/>
      <c r="G17" s="235"/>
      <c r="H17" s="235"/>
      <c r="I17" s="235"/>
      <c r="J17" s="235"/>
      <c r="K17" s="235"/>
      <c r="L17" s="236"/>
    </row>
    <row r="18" spans="1:12" ht="11.45" customHeight="1" x14ac:dyDescent="0.3">
      <c r="A18" s="375" t="s">
        <v>122</v>
      </c>
      <c r="B18" s="237" t="s">
        <v>157</v>
      </c>
      <c r="C18" s="237"/>
      <c r="D18" s="238">
        <v>2500000</v>
      </c>
      <c r="E18" s="243"/>
      <c r="F18" s="240">
        <v>4500</v>
      </c>
      <c r="G18" s="238"/>
      <c r="H18" s="241"/>
      <c r="I18" s="241"/>
      <c r="J18" s="241"/>
      <c r="K18" s="241"/>
      <c r="L18" s="242"/>
    </row>
    <row r="19" spans="1:12" ht="11.45" customHeight="1" x14ac:dyDescent="0.3">
      <c r="A19" s="376"/>
      <c r="B19" s="233"/>
      <c r="C19" s="233"/>
      <c r="D19" s="234"/>
      <c r="E19" s="235"/>
      <c r="F19" s="235"/>
      <c r="G19" s="235"/>
      <c r="H19" s="235"/>
      <c r="I19" s="235"/>
      <c r="J19" s="235"/>
      <c r="K19" s="235"/>
      <c r="L19" s="236"/>
    </row>
    <row r="20" spans="1:12" ht="11.45" customHeight="1" x14ac:dyDescent="0.3">
      <c r="A20" s="375" t="s">
        <v>119</v>
      </c>
      <c r="B20" s="237" t="s">
        <v>158</v>
      </c>
      <c r="C20" s="241"/>
      <c r="D20" s="241">
        <v>40000</v>
      </c>
      <c r="E20" s="239">
        <v>0.06</v>
      </c>
      <c r="F20" s="240"/>
      <c r="G20" s="238"/>
      <c r="H20" s="241"/>
      <c r="I20" s="241"/>
      <c r="J20" s="241"/>
      <c r="K20" s="241"/>
      <c r="L20" s="242"/>
    </row>
    <row r="21" spans="1:12" ht="11.45" customHeight="1" x14ac:dyDescent="0.3">
      <c r="A21" s="376"/>
      <c r="B21" s="233"/>
      <c r="C21" s="233"/>
      <c r="D21" s="233"/>
      <c r="E21" s="235"/>
      <c r="F21" s="235"/>
      <c r="G21" s="235"/>
      <c r="H21" s="235"/>
      <c r="I21" s="235"/>
      <c r="J21" s="235"/>
      <c r="K21" s="235"/>
      <c r="L21" s="236"/>
    </row>
    <row r="22" spans="1:12" ht="11.45" customHeight="1" x14ac:dyDescent="0.3">
      <c r="A22" s="375" t="s">
        <v>118</v>
      </c>
      <c r="B22" s="237" t="s">
        <v>159</v>
      </c>
      <c r="C22" s="241"/>
      <c r="D22" s="241">
        <v>12000</v>
      </c>
      <c r="E22" s="243"/>
      <c r="F22" s="240">
        <v>400</v>
      </c>
      <c r="G22" s="238"/>
      <c r="H22" s="241"/>
      <c r="I22" s="241"/>
      <c r="J22" s="241"/>
      <c r="K22" s="241"/>
      <c r="L22" s="242"/>
    </row>
    <row r="23" spans="1:12" ht="11.45" customHeight="1" x14ac:dyDescent="0.3">
      <c r="A23" s="376"/>
      <c r="B23" s="233"/>
      <c r="C23" s="233"/>
      <c r="D23" s="233"/>
      <c r="E23" s="235"/>
      <c r="F23" s="235"/>
      <c r="G23" s="235"/>
      <c r="H23" s="235"/>
      <c r="I23" s="235"/>
      <c r="J23" s="235"/>
      <c r="K23" s="235"/>
      <c r="L23" s="236"/>
    </row>
    <row r="24" spans="1:12" s="33" customFormat="1" ht="18" customHeight="1" x14ac:dyDescent="0.5">
      <c r="A24" s="104" t="s">
        <v>117</v>
      </c>
      <c r="B24" s="105"/>
      <c r="C24" s="105"/>
      <c r="D24" s="106">
        <f>SUM(D10:D23)</f>
        <v>2979000</v>
      </c>
      <c r="E24" s="106"/>
      <c r="F24" s="106">
        <f t="shared" ref="F24:L24" si="0">SUM(F10:F23)</f>
        <v>23689</v>
      </c>
      <c r="G24" s="106">
        <f t="shared" si="0"/>
        <v>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6">
        <f t="shared" si="0"/>
        <v>0</v>
      </c>
      <c r="L24" s="106">
        <f t="shared" si="0"/>
        <v>0</v>
      </c>
    </row>
    <row r="25" spans="1:12" ht="18" customHeight="1" x14ac:dyDescent="0.4">
      <c r="A25" s="54" t="s">
        <v>161</v>
      </c>
      <c r="B25" s="49"/>
      <c r="C25" s="49"/>
      <c r="D25" s="50"/>
      <c r="E25" s="51"/>
      <c r="F25" s="52"/>
      <c r="G25" s="51"/>
      <c r="H25" s="52"/>
      <c r="I25" s="52"/>
      <c r="J25" s="52"/>
      <c r="K25" s="52"/>
      <c r="L25" s="53"/>
    </row>
    <row r="26" spans="1:12" ht="11.45" customHeight="1" x14ac:dyDescent="0.3">
      <c r="A26" s="377" t="s">
        <v>128</v>
      </c>
      <c r="B26" s="64"/>
      <c r="C26" s="65"/>
      <c r="D26" s="65"/>
      <c r="E26" s="66"/>
      <c r="F26" s="66"/>
      <c r="G26" s="65"/>
      <c r="H26" s="67"/>
      <c r="I26" s="67"/>
      <c r="J26" s="67"/>
      <c r="K26" s="67"/>
      <c r="L26" s="68"/>
    </row>
    <row r="27" spans="1:12" ht="11.45" customHeight="1" x14ac:dyDescent="0.3">
      <c r="A27" s="378"/>
      <c r="B27" s="69"/>
      <c r="C27" s="70"/>
      <c r="D27" s="70"/>
      <c r="E27" s="70"/>
      <c r="F27" s="70"/>
      <c r="G27" s="71"/>
      <c r="H27" s="71"/>
      <c r="I27" s="71"/>
      <c r="J27" s="71"/>
      <c r="K27" s="71"/>
      <c r="L27" s="72"/>
    </row>
    <row r="28" spans="1:12" ht="11.45" customHeight="1" x14ac:dyDescent="0.3">
      <c r="A28" s="377" t="s">
        <v>127</v>
      </c>
      <c r="B28" s="64"/>
      <c r="C28" s="64"/>
      <c r="D28" s="65"/>
      <c r="E28" s="66"/>
      <c r="F28" s="73"/>
      <c r="G28" s="65"/>
      <c r="H28" s="67"/>
      <c r="I28" s="67"/>
      <c r="J28" s="67"/>
      <c r="K28" s="67"/>
      <c r="L28" s="68"/>
    </row>
    <row r="29" spans="1:12" ht="11.45" customHeight="1" x14ac:dyDescent="0.3">
      <c r="A29" s="378"/>
      <c r="B29" s="69"/>
      <c r="C29" s="69"/>
      <c r="D29" s="70"/>
      <c r="E29" s="70"/>
      <c r="F29" s="71"/>
      <c r="G29" s="71"/>
      <c r="H29" s="71"/>
      <c r="I29" s="71"/>
      <c r="J29" s="71"/>
      <c r="K29" s="71"/>
      <c r="L29" s="72"/>
    </row>
    <row r="30" spans="1:12" ht="11.45" customHeight="1" x14ac:dyDescent="0.3">
      <c r="A30" s="377" t="s">
        <v>126</v>
      </c>
      <c r="B30" s="64"/>
      <c r="C30" s="65"/>
      <c r="D30" s="65"/>
      <c r="E30" s="74"/>
      <c r="F30" s="66"/>
      <c r="G30" s="65"/>
      <c r="H30" s="67"/>
      <c r="I30" s="67"/>
      <c r="J30" s="67"/>
      <c r="K30" s="67"/>
      <c r="L30" s="68"/>
    </row>
    <row r="31" spans="1:12" ht="11.45" customHeight="1" x14ac:dyDescent="0.3">
      <c r="A31" s="378"/>
      <c r="B31" s="69"/>
      <c r="C31" s="69"/>
      <c r="D31" s="69"/>
      <c r="E31" s="70"/>
      <c r="F31" s="71"/>
      <c r="G31" s="71"/>
      <c r="H31" s="71"/>
      <c r="I31" s="71"/>
      <c r="J31" s="71"/>
      <c r="K31" s="71"/>
      <c r="L31" s="72"/>
    </row>
    <row r="32" spans="1:12" ht="11.45" customHeight="1" x14ac:dyDescent="0.3">
      <c r="A32" s="377" t="s">
        <v>125</v>
      </c>
      <c r="B32" s="64"/>
      <c r="C32" s="67"/>
      <c r="D32" s="67"/>
      <c r="E32" s="74"/>
      <c r="F32" s="66"/>
      <c r="G32" s="65"/>
      <c r="H32" s="67"/>
      <c r="I32" s="67"/>
      <c r="J32" s="67"/>
      <c r="K32" s="67"/>
      <c r="L32" s="68"/>
    </row>
    <row r="33" spans="1:14" ht="11.45" customHeight="1" x14ac:dyDescent="0.3">
      <c r="A33" s="378"/>
      <c r="B33" s="69"/>
      <c r="C33" s="69"/>
      <c r="D33" s="69"/>
      <c r="E33" s="70"/>
      <c r="F33" s="71"/>
      <c r="G33" s="71"/>
      <c r="H33" s="71"/>
      <c r="I33" s="71"/>
      <c r="J33" s="71"/>
      <c r="K33" s="71"/>
      <c r="L33" s="72"/>
    </row>
    <row r="34" spans="1:14" ht="11.45" customHeight="1" x14ac:dyDescent="0.3">
      <c r="A34" s="377" t="s">
        <v>124</v>
      </c>
      <c r="B34" s="64"/>
      <c r="C34" s="64"/>
      <c r="D34" s="65"/>
      <c r="E34" s="66"/>
      <c r="F34" s="73"/>
      <c r="G34" s="65"/>
      <c r="H34" s="67"/>
      <c r="I34" s="67"/>
      <c r="J34" s="67"/>
      <c r="K34" s="67"/>
      <c r="L34" s="68"/>
    </row>
    <row r="35" spans="1:14" ht="11.45" customHeight="1" x14ac:dyDescent="0.3">
      <c r="A35" s="378"/>
      <c r="B35" s="69"/>
      <c r="C35" s="69"/>
      <c r="D35" s="70"/>
      <c r="E35" s="70"/>
      <c r="F35" s="71"/>
      <c r="G35" s="71"/>
      <c r="H35" s="71"/>
      <c r="I35" s="71"/>
      <c r="J35" s="71"/>
      <c r="K35" s="71"/>
      <c r="L35" s="72"/>
    </row>
    <row r="36" spans="1:14" ht="11.45" customHeight="1" x14ac:dyDescent="0.3">
      <c r="A36" s="377" t="s">
        <v>123</v>
      </c>
      <c r="B36" s="64"/>
      <c r="C36" s="67"/>
      <c r="D36" s="67"/>
      <c r="E36" s="66"/>
      <c r="F36" s="66"/>
      <c r="G36" s="65"/>
      <c r="H36" s="67"/>
      <c r="I36" s="67"/>
      <c r="J36" s="67"/>
      <c r="K36" s="67"/>
      <c r="L36" s="68"/>
    </row>
    <row r="37" spans="1:14" ht="11.45" customHeight="1" x14ac:dyDescent="0.3">
      <c r="A37" s="378"/>
      <c r="B37" s="69"/>
      <c r="C37" s="69"/>
      <c r="D37" s="69"/>
      <c r="E37" s="70"/>
      <c r="F37" s="71"/>
      <c r="G37" s="71"/>
      <c r="H37" s="71"/>
      <c r="I37" s="71"/>
      <c r="J37" s="71"/>
      <c r="K37" s="71"/>
      <c r="L37" s="72"/>
    </row>
    <row r="38" spans="1:14" ht="11.45" customHeight="1" x14ac:dyDescent="0.3">
      <c r="A38" s="377" t="s">
        <v>122</v>
      </c>
      <c r="B38" s="64"/>
      <c r="C38" s="64"/>
      <c r="D38" s="65"/>
      <c r="E38" s="66"/>
      <c r="F38" s="66"/>
      <c r="G38" s="65"/>
      <c r="H38" s="67"/>
      <c r="I38" s="67"/>
      <c r="J38" s="67"/>
      <c r="K38" s="67"/>
      <c r="L38" s="68"/>
    </row>
    <row r="39" spans="1:14" ht="11.45" customHeight="1" x14ac:dyDescent="0.3">
      <c r="A39" s="378"/>
      <c r="B39" s="69"/>
      <c r="C39" s="69"/>
      <c r="D39" s="70"/>
      <c r="E39" s="70"/>
      <c r="F39" s="71"/>
      <c r="G39" s="71"/>
      <c r="H39" s="71"/>
      <c r="I39" s="71"/>
      <c r="J39" s="71"/>
      <c r="K39" s="71"/>
      <c r="L39" s="72"/>
    </row>
    <row r="40" spans="1:14" ht="11.45" customHeight="1" x14ac:dyDescent="0.3">
      <c r="A40" s="377" t="s">
        <v>121</v>
      </c>
      <c r="B40" s="64"/>
      <c r="C40" s="64"/>
      <c r="D40" s="65"/>
      <c r="E40" s="66"/>
      <c r="F40" s="73"/>
      <c r="G40" s="65"/>
      <c r="H40" s="67"/>
      <c r="I40" s="67"/>
      <c r="J40" s="67"/>
      <c r="K40" s="67"/>
      <c r="L40" s="68"/>
    </row>
    <row r="41" spans="1:14" ht="11.45" customHeight="1" x14ac:dyDescent="0.3">
      <c r="A41" s="378"/>
      <c r="B41" s="69"/>
      <c r="C41" s="69"/>
      <c r="D41" s="70"/>
      <c r="E41" s="70"/>
      <c r="F41" s="71"/>
      <c r="G41" s="71"/>
      <c r="H41" s="71"/>
      <c r="I41" s="71"/>
      <c r="J41" s="71"/>
      <c r="K41" s="71"/>
      <c r="L41" s="72"/>
    </row>
    <row r="42" spans="1:14" ht="11.45" customHeight="1" x14ac:dyDescent="0.3">
      <c r="A42" s="377" t="s">
        <v>120</v>
      </c>
      <c r="B42" s="64"/>
      <c r="C42" s="64"/>
      <c r="D42" s="65"/>
      <c r="E42" s="66"/>
      <c r="F42" s="73"/>
      <c r="G42" s="65"/>
      <c r="H42" s="67"/>
      <c r="I42" s="67"/>
      <c r="J42" s="67"/>
      <c r="K42" s="67"/>
      <c r="L42" s="68"/>
      <c r="N42" s="34"/>
    </row>
    <row r="43" spans="1:14" ht="11.45" customHeight="1" x14ac:dyDescent="0.3">
      <c r="A43" s="378"/>
      <c r="B43" s="69"/>
      <c r="C43" s="69"/>
      <c r="D43" s="70"/>
      <c r="E43" s="70"/>
      <c r="F43" s="71"/>
      <c r="G43" s="71"/>
      <c r="H43" s="71"/>
      <c r="I43" s="71"/>
      <c r="J43" s="71"/>
      <c r="K43" s="71"/>
      <c r="L43" s="72"/>
      <c r="N43" s="34"/>
    </row>
    <row r="44" spans="1:14" ht="11.45" customHeight="1" x14ac:dyDescent="0.3">
      <c r="A44" s="377" t="s">
        <v>119</v>
      </c>
      <c r="B44" s="64"/>
      <c r="C44" s="67"/>
      <c r="D44" s="67"/>
      <c r="E44" s="74"/>
      <c r="F44" s="66"/>
      <c r="G44" s="65"/>
      <c r="H44" s="67"/>
      <c r="I44" s="67"/>
      <c r="J44" s="67"/>
      <c r="K44" s="67"/>
      <c r="L44" s="68"/>
    </row>
    <row r="45" spans="1:14" ht="11.45" customHeight="1" x14ac:dyDescent="0.3">
      <c r="A45" s="378"/>
      <c r="B45" s="69"/>
      <c r="C45" s="69"/>
      <c r="D45" s="69"/>
      <c r="E45" s="70"/>
      <c r="F45" s="71"/>
      <c r="G45" s="71"/>
      <c r="H45" s="71"/>
      <c r="I45" s="71"/>
      <c r="J45" s="71"/>
      <c r="K45" s="71"/>
      <c r="L45" s="72"/>
    </row>
    <row r="46" spans="1:14" ht="11.45" customHeight="1" x14ac:dyDescent="0.3">
      <c r="A46" s="377" t="s">
        <v>118</v>
      </c>
      <c r="B46" s="64"/>
      <c r="C46" s="67"/>
      <c r="D46" s="67"/>
      <c r="E46" s="66"/>
      <c r="F46" s="66"/>
      <c r="G46" s="65"/>
      <c r="H46" s="67"/>
      <c r="I46" s="67"/>
      <c r="J46" s="67"/>
      <c r="K46" s="67"/>
      <c r="L46" s="68"/>
    </row>
    <row r="47" spans="1:14" ht="11.45" customHeight="1" x14ac:dyDescent="0.3">
      <c r="A47" s="378"/>
      <c r="B47" s="69"/>
      <c r="C47" s="69"/>
      <c r="D47" s="69"/>
      <c r="E47" s="70"/>
      <c r="F47" s="71"/>
      <c r="G47" s="71"/>
      <c r="H47" s="71"/>
      <c r="I47" s="71"/>
      <c r="J47" s="71"/>
      <c r="K47" s="71"/>
      <c r="L47" s="72"/>
    </row>
    <row r="48" spans="1:14" s="33" customFormat="1" ht="18" customHeight="1" x14ac:dyDescent="0.5">
      <c r="A48" s="104" t="s">
        <v>117</v>
      </c>
      <c r="B48" s="105"/>
      <c r="C48" s="105"/>
      <c r="D48" s="106">
        <f>SUM(D26:D47)</f>
        <v>0</v>
      </c>
      <c r="E48" s="106"/>
      <c r="F48" s="106">
        <f t="shared" ref="F48:K48" si="1">SUM(F26:F47)</f>
        <v>0</v>
      </c>
      <c r="G48" s="106">
        <f t="shared" si="1"/>
        <v>0</v>
      </c>
      <c r="H48" s="106">
        <f t="shared" si="1"/>
        <v>0</v>
      </c>
      <c r="I48" s="106">
        <f t="shared" si="1"/>
        <v>0</v>
      </c>
      <c r="J48" s="106">
        <f t="shared" si="1"/>
        <v>0</v>
      </c>
      <c r="K48" s="106">
        <f t="shared" si="1"/>
        <v>0</v>
      </c>
      <c r="L48" s="153"/>
    </row>
  </sheetData>
  <sheetProtection password="CC3D" sheet="1" selectLockedCells="1"/>
  <mergeCells count="30">
    <mergeCell ref="A42:A43"/>
    <mergeCell ref="A44:A45"/>
    <mergeCell ref="A46:A47"/>
    <mergeCell ref="A26:A27"/>
    <mergeCell ref="A28:A29"/>
    <mergeCell ref="A30:A31"/>
    <mergeCell ref="A32:A33"/>
    <mergeCell ref="A34:A35"/>
    <mergeCell ref="A36:A37"/>
    <mergeCell ref="A38:A39"/>
    <mergeCell ref="A40:A41"/>
    <mergeCell ref="A16:A17"/>
    <mergeCell ref="A18:A19"/>
    <mergeCell ref="A20:A21"/>
    <mergeCell ref="A22:A23"/>
    <mergeCell ref="A10:A11"/>
    <mergeCell ref="A14:A15"/>
    <mergeCell ref="A12:A13"/>
    <mergeCell ref="A1:L1"/>
    <mergeCell ref="A2:L2"/>
    <mergeCell ref="G7:G8"/>
    <mergeCell ref="H7:H8"/>
    <mergeCell ref="I7:I8"/>
    <mergeCell ref="L7:L8"/>
    <mergeCell ref="A7:A8"/>
    <mergeCell ref="B7:B8"/>
    <mergeCell ref="C7:C8"/>
    <mergeCell ref="D7:D8"/>
    <mergeCell ref="E7:E8"/>
    <mergeCell ref="F7:F8"/>
  </mergeCells>
  <hyperlinks>
    <hyperlink ref="L3" location="การใช้แบบฟอร์ม!A1" display="กลับไปหน้าแรก"/>
  </hyperlinks>
  <printOptions horizontalCentered="1"/>
  <pageMargins left="0.15748031496063" right="0.15748031496063" top="0.39370078740157499" bottom="0.55118110236220497" header="0.23622047244094499" footer="0.23622047244094499"/>
  <pageSetup paperSize="9" scale="95" orientation="landscape" r:id="rId1"/>
  <headerFooter>
    <oddFooter>&amp;C&amp;"Browallia New,Regular"&amp;12ตลาดหลักทรัพย์แห่งประเทศไทย
Copyright 2021 The Stock Exchange of Thailand. All rights reserved.&amp;R&amp;G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zoomScale="80" zoomScaleNormal="80" workbookViewId="0">
      <selection activeCell="N3" sqref="N3:O3"/>
    </sheetView>
  </sheetViews>
  <sheetFormatPr defaultColWidth="8.85546875" defaultRowHeight="20.25" x14ac:dyDescent="0.4"/>
  <cols>
    <col min="1" max="1" width="37.28515625" style="177" customWidth="1"/>
    <col min="2" max="2" width="5.7109375" style="177" customWidth="1"/>
    <col min="3" max="3" width="33.28515625" style="177" customWidth="1"/>
    <col min="4" max="4" width="2.28515625" style="177" customWidth="1"/>
    <col min="5" max="5" width="12.5703125" style="177" customWidth="1"/>
    <col min="6" max="6" width="5.7109375" style="177" customWidth="1"/>
    <col min="7" max="7" width="15" style="177" customWidth="1"/>
    <col min="8" max="8" width="5.7109375" style="177" customWidth="1"/>
    <col min="9" max="9" width="8.85546875" style="177"/>
    <col min="10" max="10" width="6.140625" style="177" customWidth="1"/>
    <col min="11" max="11" width="2.5703125" style="177" customWidth="1"/>
    <col min="12" max="12" width="16" style="177" customWidth="1"/>
    <col min="13" max="13" width="5.7109375" style="177" customWidth="1"/>
    <col min="14" max="14" width="8.85546875" style="177"/>
    <col min="15" max="15" width="7.140625" style="177" customWidth="1"/>
    <col min="16" max="16384" width="8.85546875" style="177"/>
  </cols>
  <sheetData>
    <row r="1" spans="1:15" s="178" customFormat="1" ht="27.75" customHeight="1" x14ac:dyDescent="0.55000000000000004">
      <c r="A1" s="379" t="s">
        <v>244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23.25" x14ac:dyDescent="0.5">
      <c r="A2" s="380" t="s">
        <v>217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5" ht="22.5" customHeight="1" x14ac:dyDescent="0.4">
      <c r="A3" s="180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381" t="s">
        <v>210</v>
      </c>
      <c r="O3" s="382"/>
    </row>
    <row r="4" spans="1:15" ht="22.5" customHeight="1" x14ac:dyDescent="0.4">
      <c r="A4" s="180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33" customHeight="1" x14ac:dyDescent="0.55000000000000004">
      <c r="A5" s="387" t="s">
        <v>246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1:15" s="179" customFormat="1" ht="23.25" x14ac:dyDescent="0.5">
      <c r="A6" s="181" t="s">
        <v>140</v>
      </c>
      <c r="B6" s="182"/>
      <c r="C6" s="182" t="s">
        <v>168</v>
      </c>
      <c r="D6" s="183"/>
      <c r="E6" s="182" t="s">
        <v>174</v>
      </c>
      <c r="F6" s="383" t="s">
        <v>160</v>
      </c>
      <c r="G6" s="384"/>
      <c r="H6" s="384"/>
      <c r="I6" s="384"/>
      <c r="J6" s="385"/>
      <c r="K6" s="384" t="s">
        <v>161</v>
      </c>
      <c r="L6" s="384"/>
      <c r="M6" s="384"/>
      <c r="N6" s="384"/>
      <c r="O6" s="386"/>
    </row>
    <row r="7" spans="1:15" ht="23.25" customHeight="1" x14ac:dyDescent="0.4">
      <c r="A7" s="184" t="s">
        <v>169</v>
      </c>
      <c r="B7" s="185" t="s">
        <v>142</v>
      </c>
      <c r="C7" s="186" t="s">
        <v>171</v>
      </c>
      <c r="D7" s="187"/>
      <c r="E7" s="188" t="s">
        <v>175</v>
      </c>
      <c r="F7" s="244" t="s">
        <v>142</v>
      </c>
      <c r="G7" s="245">
        <f>'2.งบรายได้และค่าใช้จ่าย'!D17+'2.งบรายได้และค่าใช้จ่าย'!D25</f>
        <v>42000</v>
      </c>
      <c r="H7" s="246" t="s">
        <v>142</v>
      </c>
      <c r="I7" s="247">
        <f>42000/G8</f>
        <v>1.0169491525423728</v>
      </c>
      <c r="J7" s="248" t="s">
        <v>173</v>
      </c>
      <c r="K7" s="189"/>
      <c r="L7" s="161">
        <f>'2.งบรายได้และค่าใช้จ่าย'!F17+'2.งบรายได้และค่าใช้จ่าย'!F25</f>
        <v>0</v>
      </c>
      <c r="M7" s="190" t="s">
        <v>142</v>
      </c>
      <c r="N7" s="149" t="e">
        <f>L7/L8</f>
        <v>#DIV/0!</v>
      </c>
      <c r="O7" s="191" t="s">
        <v>173</v>
      </c>
    </row>
    <row r="8" spans="1:15" ht="23.25" customHeight="1" x14ac:dyDescent="0.4">
      <c r="A8" s="192"/>
      <c r="B8" s="193"/>
      <c r="C8" s="194" t="s">
        <v>172</v>
      </c>
      <c r="D8" s="195"/>
      <c r="E8" s="194"/>
      <c r="F8" s="249"/>
      <c r="G8" s="250">
        <f>'2.งบรายได้และค่าใช้จ่าย'!D67</f>
        <v>41300</v>
      </c>
      <c r="H8" s="251"/>
      <c r="I8" s="252"/>
      <c r="J8" s="253"/>
      <c r="K8" s="196"/>
      <c r="L8" s="162">
        <f>'2.งบรายได้และค่าใช้จ่าย'!F67</f>
        <v>0</v>
      </c>
      <c r="M8" s="197"/>
      <c r="N8" s="150"/>
      <c r="O8" s="198"/>
    </row>
    <row r="9" spans="1:15" ht="23.25" customHeight="1" x14ac:dyDescent="0.4">
      <c r="A9" s="184" t="s">
        <v>170</v>
      </c>
      <c r="B9" s="199" t="s">
        <v>142</v>
      </c>
      <c r="C9" s="186" t="s">
        <v>49</v>
      </c>
      <c r="D9" s="187"/>
      <c r="E9" s="188" t="s">
        <v>175</v>
      </c>
      <c r="F9" s="254" t="s">
        <v>142</v>
      </c>
      <c r="G9" s="245">
        <f>'2.งบรายได้และค่าใช้จ่าย'!D25</f>
        <v>0</v>
      </c>
      <c r="H9" s="246" t="s">
        <v>142</v>
      </c>
      <c r="I9" s="247">
        <f>G9/G10</f>
        <v>0</v>
      </c>
      <c r="J9" s="248" t="s">
        <v>173</v>
      </c>
      <c r="K9" s="189"/>
      <c r="L9" s="161">
        <f>'2.งบรายได้และค่าใช้จ่าย'!F25</f>
        <v>0</v>
      </c>
      <c r="M9" s="200" t="s">
        <v>142</v>
      </c>
      <c r="N9" s="149" t="e">
        <f>L9/L10</f>
        <v>#DIV/0!</v>
      </c>
      <c r="O9" s="191" t="s">
        <v>173</v>
      </c>
    </row>
    <row r="10" spans="1:15" ht="23.25" customHeight="1" x14ac:dyDescent="0.4">
      <c r="A10" s="192"/>
      <c r="B10" s="199"/>
      <c r="C10" s="194" t="s">
        <v>172</v>
      </c>
      <c r="D10" s="195"/>
      <c r="E10" s="188"/>
      <c r="F10" s="254"/>
      <c r="G10" s="250">
        <f>'2.งบรายได้และค่าใช้จ่าย'!D67</f>
        <v>41300</v>
      </c>
      <c r="H10" s="251"/>
      <c r="I10" s="252"/>
      <c r="J10" s="253"/>
      <c r="K10" s="196"/>
      <c r="L10" s="162">
        <f>'2.งบรายได้และค่าใช้จ่าย'!F67</f>
        <v>0</v>
      </c>
      <c r="M10" s="200"/>
      <c r="N10" s="150"/>
      <c r="O10" s="198"/>
    </row>
    <row r="11" spans="1:15" ht="23.25" customHeight="1" x14ac:dyDescent="0.4">
      <c r="A11" s="184" t="s">
        <v>141</v>
      </c>
      <c r="B11" s="185" t="s">
        <v>142</v>
      </c>
      <c r="C11" s="186" t="s">
        <v>4</v>
      </c>
      <c r="D11" s="187"/>
      <c r="E11" s="201" t="s">
        <v>176</v>
      </c>
      <c r="F11" s="244" t="s">
        <v>142</v>
      </c>
      <c r="G11" s="245">
        <f>'1.งบดุลส่วนบุคคล'!C16</f>
        <v>36000</v>
      </c>
      <c r="H11" s="246" t="s">
        <v>142</v>
      </c>
      <c r="I11" s="247">
        <f>G11/G12</f>
        <v>0.87167070217917675</v>
      </c>
      <c r="J11" s="248" t="s">
        <v>173</v>
      </c>
      <c r="K11" s="189"/>
      <c r="L11" s="161">
        <f>'1.งบดุลส่วนบุคคล'!E16</f>
        <v>0</v>
      </c>
      <c r="M11" s="190" t="s">
        <v>142</v>
      </c>
      <c r="N11" s="149" t="e">
        <f>L11/L12</f>
        <v>#DIV/0!</v>
      </c>
      <c r="O11" s="191" t="s">
        <v>173</v>
      </c>
    </row>
    <row r="12" spans="1:15" ht="23.25" customHeight="1" x14ac:dyDescent="0.4">
      <c r="A12" s="192"/>
      <c r="B12" s="193"/>
      <c r="C12" s="194" t="s">
        <v>143</v>
      </c>
      <c r="D12" s="195"/>
      <c r="E12" s="194"/>
      <c r="F12" s="249"/>
      <c r="G12" s="250">
        <f>'2.งบรายได้และค่าใช้จ่าย'!D67</f>
        <v>41300</v>
      </c>
      <c r="H12" s="251"/>
      <c r="I12" s="252"/>
      <c r="J12" s="253"/>
      <c r="K12" s="196"/>
      <c r="L12" s="162">
        <f>'2.งบรายได้และค่าใช้จ่าย'!F67</f>
        <v>0</v>
      </c>
      <c r="M12" s="197"/>
      <c r="N12" s="150"/>
      <c r="O12" s="198"/>
    </row>
    <row r="13" spans="1:15" ht="23.25" customHeight="1" x14ac:dyDescent="0.4">
      <c r="A13" s="202" t="s">
        <v>144</v>
      </c>
      <c r="B13" s="199" t="s">
        <v>142</v>
      </c>
      <c r="C13" s="194" t="s">
        <v>145</v>
      </c>
      <c r="D13" s="203"/>
      <c r="E13" s="188" t="s">
        <v>177</v>
      </c>
      <c r="F13" s="254" t="s">
        <v>142</v>
      </c>
      <c r="G13" s="250">
        <f>SUM('2.งบรายได้และค่าใช้จ่าย'!D38:D44)+'2.งบรายได้และค่าใช้จ่าย'!D47</f>
        <v>19500</v>
      </c>
      <c r="H13" s="255" t="s">
        <v>142</v>
      </c>
      <c r="I13" s="256">
        <f>G13/G14</f>
        <v>0.4642857142857143</v>
      </c>
      <c r="J13" s="257"/>
      <c r="K13" s="204"/>
      <c r="L13" s="162">
        <f>SUM('2.งบรายได้และค่าใช้จ่าย'!F38:F44)</f>
        <v>0</v>
      </c>
      <c r="M13" s="200" t="s">
        <v>142</v>
      </c>
      <c r="N13" s="151" t="e">
        <f>L13/L14</f>
        <v>#DIV/0!</v>
      </c>
      <c r="O13" s="205"/>
    </row>
    <row r="14" spans="1:15" ht="23.25" customHeight="1" x14ac:dyDescent="0.4">
      <c r="A14" s="202"/>
      <c r="B14" s="199"/>
      <c r="C14" s="188" t="s">
        <v>146</v>
      </c>
      <c r="D14" s="203"/>
      <c r="E14" s="188"/>
      <c r="F14" s="254"/>
      <c r="G14" s="258">
        <f>'2.งบรายได้และค่าใช้จ่าย'!D26</f>
        <v>42000</v>
      </c>
      <c r="H14" s="255"/>
      <c r="I14" s="259"/>
      <c r="J14" s="257"/>
      <c r="K14" s="204"/>
      <c r="L14" s="162">
        <f>'2.งบรายได้และค่าใช้จ่าย'!F26</f>
        <v>0</v>
      </c>
      <c r="M14" s="197"/>
      <c r="N14" s="150"/>
      <c r="O14" s="205"/>
    </row>
    <row r="15" spans="1:15" ht="23.25" customHeight="1" x14ac:dyDescent="0.4">
      <c r="A15" s="184" t="s">
        <v>147</v>
      </c>
      <c r="B15" s="206" t="s">
        <v>142</v>
      </c>
      <c r="C15" s="186" t="s">
        <v>148</v>
      </c>
      <c r="D15" s="187"/>
      <c r="E15" s="201" t="s">
        <v>178</v>
      </c>
      <c r="F15" s="260" t="s">
        <v>142</v>
      </c>
      <c r="G15" s="245">
        <f>'2.งบรายได้และค่าใช้จ่าย'!D36</f>
        <v>2750</v>
      </c>
      <c r="H15" s="261" t="s">
        <v>142</v>
      </c>
      <c r="I15" s="262">
        <f>G15/G16</f>
        <v>6.5476190476190479E-2</v>
      </c>
      <c r="J15" s="263"/>
      <c r="K15" s="207"/>
      <c r="L15" s="162">
        <f>'2.งบรายได้และค่าใช้จ่าย'!F36</f>
        <v>0</v>
      </c>
      <c r="M15" s="200" t="s">
        <v>142</v>
      </c>
      <c r="N15" s="151" t="e">
        <f>L15/L16</f>
        <v>#DIV/0!</v>
      </c>
      <c r="O15" s="208"/>
    </row>
    <row r="16" spans="1:15" ht="23.25" customHeight="1" x14ac:dyDescent="0.4">
      <c r="A16" s="192"/>
      <c r="B16" s="193"/>
      <c r="C16" s="194" t="s">
        <v>146</v>
      </c>
      <c r="D16" s="195"/>
      <c r="E16" s="194"/>
      <c r="F16" s="249"/>
      <c r="G16" s="250">
        <f>'2.งบรายได้และค่าใช้จ่าย'!D17</f>
        <v>42000</v>
      </c>
      <c r="H16" s="251"/>
      <c r="I16" s="252"/>
      <c r="J16" s="253"/>
      <c r="K16" s="209"/>
      <c r="L16" s="162">
        <f>'2.งบรายได้และค่าใช้จ่าย'!F26</f>
        <v>0</v>
      </c>
      <c r="M16" s="197"/>
      <c r="N16" s="150"/>
      <c r="O16" s="198"/>
    </row>
    <row r="17" spans="1:15" ht="23.25" customHeight="1" x14ac:dyDescent="0.4">
      <c r="A17" s="202" t="s">
        <v>149</v>
      </c>
      <c r="B17" s="199" t="s">
        <v>142</v>
      </c>
      <c r="C17" s="194" t="s">
        <v>30</v>
      </c>
      <c r="D17" s="203"/>
      <c r="E17" s="188" t="s">
        <v>179</v>
      </c>
      <c r="F17" s="254" t="s">
        <v>142</v>
      </c>
      <c r="G17" s="250">
        <f>'1.งบดุลส่วนบุคคล'!C30</f>
        <v>260000</v>
      </c>
      <c r="H17" s="255" t="s">
        <v>142</v>
      </c>
      <c r="I17" s="256">
        <f>G17/G18</f>
        <v>0.38748137108792846</v>
      </c>
      <c r="J17" s="257"/>
      <c r="K17" s="204"/>
      <c r="L17" s="161">
        <f>'1.งบดุลส่วนบุคคล'!E30</f>
        <v>0</v>
      </c>
      <c r="M17" s="210" t="s">
        <v>142</v>
      </c>
      <c r="N17" s="152" t="e">
        <f>L17/L18</f>
        <v>#DIV/0!</v>
      </c>
      <c r="O17" s="208"/>
    </row>
    <row r="18" spans="1:15" ht="23.25" customHeight="1" x14ac:dyDescent="0.4">
      <c r="A18" s="211"/>
      <c r="B18" s="212"/>
      <c r="C18" s="194" t="s">
        <v>32</v>
      </c>
      <c r="D18" s="195"/>
      <c r="E18" s="194"/>
      <c r="F18" s="264"/>
      <c r="G18" s="250">
        <f>'1.งบดุลส่วนบุคคล'!J38</f>
        <v>671000</v>
      </c>
      <c r="H18" s="265"/>
      <c r="I18" s="252"/>
      <c r="J18" s="253"/>
      <c r="K18" s="196"/>
      <c r="L18" s="162">
        <f>'1.งบดุลส่วนบุคคล'!L38</f>
        <v>0</v>
      </c>
      <c r="M18" s="197"/>
      <c r="N18" s="150"/>
      <c r="O18" s="198"/>
    </row>
    <row r="19" spans="1:15" x14ac:dyDescent="0.4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15" x14ac:dyDescent="0.4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</sheetData>
  <sheetProtection password="CC3D" sheet="1" selectLockedCells="1"/>
  <mergeCells count="6">
    <mergeCell ref="A1:O1"/>
    <mergeCell ref="A2:O2"/>
    <mergeCell ref="N3:O3"/>
    <mergeCell ref="F6:J6"/>
    <mergeCell ref="K6:O6"/>
    <mergeCell ref="A5:O5"/>
  </mergeCells>
  <hyperlinks>
    <hyperlink ref="N3" location="การใช้แบบฟอร์ม!A1" display="กลับไปหน้าแรก"/>
  </hyperlinks>
  <printOptions horizontalCentered="1"/>
  <pageMargins left="0.15748031496063" right="0.15748031496063" top="0.39370078740157499" bottom="0.55118110236220497" header="0.23622047244094499" footer="0.23622047244094499"/>
  <pageSetup paperSize="9" scale="83" orientation="landscape" r:id="rId1"/>
  <headerFooter>
    <oddFooter>&amp;C&amp;"Browallia New,Regular"&amp;12ตลาดหลักทรัพย์แห่งประเทศไทย
Copyright 2021, The Stock Exchange of Thailand. All rights reserved.&amp;R&amp;G</oddFooter>
  </headerFooter>
  <rowBreaks count="2" manualBreakCount="2">
    <brk id="5" max="16383" man="1"/>
    <brk id="6" max="16383" man="1"/>
  </rowBreaks>
  <colBreaks count="1" manualBreakCount="1">
    <brk id="11" max="1048575" man="1"/>
  </colBreaks>
  <ignoredErrors>
    <ignoredError sqref="G9:G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การใช้แบบฟอร์ม</vt:lpstr>
      <vt:lpstr>1.งบดุลส่วนบุคคล</vt:lpstr>
      <vt:lpstr>2.งบรายได้และค่าใช้จ่าย</vt:lpstr>
      <vt:lpstr>3.แบบบันทึกรายได้และค่าใช้จ่าย</vt:lpstr>
      <vt:lpstr>4.แบบสรุปรายละเอียดหนี้สิน</vt:lpstr>
      <vt:lpstr>5.คำนวณอัตราส่วนทางการเงิน</vt:lpstr>
      <vt:lpstr>'1.งบดุลส่วนบุคคล'!Print_Area</vt:lpstr>
      <vt:lpstr>'2.งบรายได้และค่าใช้จ่าย'!Print_Area</vt:lpstr>
      <vt:lpstr>'3.แบบบันทึกรายได้และค่าใช้จ่าย'!Print_Area</vt:lpstr>
      <vt:lpstr>'4.แบบสรุปรายละเอียดหนี้สิน'!Print_Area</vt:lpstr>
      <vt:lpstr>'5.คำนวณอัตราส่วนทางการเงิน'!Print_Area</vt:lpstr>
      <vt:lpstr>'1.งบดุลส่วนบุคคล'!Print_Titles</vt:lpstr>
      <vt:lpstr>'2.งบรายได้และค่าใช้จ่าย'!Print_Titles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anne_alisra</dc:creator>
  <cp:lastModifiedBy>NARIN ATTATHAMMARAT</cp:lastModifiedBy>
  <cp:lastPrinted>2021-01-22T03:59:49Z</cp:lastPrinted>
  <dcterms:created xsi:type="dcterms:W3CDTF">2017-01-22T12:30:50Z</dcterms:created>
  <dcterms:modified xsi:type="dcterms:W3CDTF">2021-01-28T03:37:07Z</dcterms:modified>
</cp:coreProperties>
</file>